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8975" windowHeight="9315" activeTab="1"/>
  </bookViews>
  <sheets>
    <sheet name="Sch A1" sheetId="1" r:id="rId1"/>
    <sheet name="Res 1" sheetId="2" r:id="rId2"/>
    <sheet name="Cover" sheetId="3" r:id="rId3"/>
  </sheets>
  <definedNames>
    <definedName name="DATA2">'Sch A1'!$B$1:$H$929</definedName>
    <definedName name="FREQ">'Sch A1'!$E$143</definedName>
    <definedName name="_xlnm.Print_Area" localSheetId="2">Cover!$A$1:$C$39</definedName>
    <definedName name="_xlnm.Print_Area" localSheetId="1">'Res 1'!$A$2:$N$27</definedName>
    <definedName name="_xlnm.Print_Area" localSheetId="0">'Sch A1'!$B$1:$H$156</definedName>
    <definedName name="tsf" localSheetId="0">'Sch A1'!$A$17</definedName>
  </definedNames>
  <calcPr calcId="124519"/>
  <fileRecoveryPr repairLoad="1"/>
</workbook>
</file>

<file path=xl/calcChain.xml><?xml version="1.0" encoding="utf-8"?>
<calcChain xmlns="http://schemas.openxmlformats.org/spreadsheetml/2006/main">
  <c r="F76" i="1"/>
  <c r="G62"/>
  <c r="H81" l="1"/>
  <c r="H84"/>
  <c r="G31"/>
  <c r="G52"/>
  <c r="G65"/>
  <c r="G76"/>
  <c r="H65"/>
  <c r="H31"/>
  <c r="F62" l="1"/>
  <c r="H20" i="2" l="1"/>
  <c r="H14"/>
  <c r="H13"/>
  <c r="H12"/>
  <c r="G106" i="1"/>
  <c r="G81"/>
  <c r="E147" l="1"/>
  <c r="F149"/>
  <c r="F150"/>
  <c r="F151"/>
  <c r="F152"/>
  <c r="F153"/>
  <c r="F148"/>
  <c r="F136"/>
  <c r="F137"/>
  <c r="F138"/>
  <c r="F139"/>
  <c r="F140"/>
  <c r="F135"/>
  <c r="K13" i="2" l="1"/>
  <c r="K14"/>
  <c r="K15"/>
  <c r="K16"/>
  <c r="K17"/>
  <c r="K18"/>
  <c r="K19"/>
  <c r="K20"/>
  <c r="K21"/>
  <c r="K12"/>
  <c r="J22" l="1"/>
  <c r="I22"/>
  <c r="H22"/>
  <c r="F116" i="1" s="1"/>
  <c r="E116" s="1"/>
  <c r="G22" i="2"/>
  <c r="F21"/>
  <c r="L21" s="1"/>
  <c r="M21" s="1"/>
  <c r="F20"/>
  <c r="F19"/>
  <c r="L18"/>
  <c r="M18" s="1"/>
  <c r="F17"/>
  <c r="L17" s="1"/>
  <c r="M17" s="1"/>
  <c r="F16"/>
  <c r="L16" s="1"/>
  <c r="M16" s="1"/>
  <c r="L15"/>
  <c r="M15" s="1"/>
  <c r="L14"/>
  <c r="M14" s="1"/>
  <c r="F13"/>
  <c r="L13" s="1"/>
  <c r="M13" s="1"/>
  <c r="F12"/>
  <c r="E106" i="1"/>
  <c r="F106"/>
  <c r="H95"/>
  <c r="H94"/>
  <c r="H93"/>
  <c r="F81"/>
  <c r="E81"/>
  <c r="E76"/>
  <c r="H70"/>
  <c r="H76" s="1"/>
  <c r="F65"/>
  <c r="E65"/>
  <c r="E62"/>
  <c r="H56"/>
  <c r="H62" s="1"/>
  <c r="F52"/>
  <c r="E52"/>
  <c r="H45"/>
  <c r="H36"/>
  <c r="H34"/>
  <c r="F31"/>
  <c r="E31"/>
  <c r="H106" l="1"/>
  <c r="H52"/>
  <c r="L20" i="2"/>
  <c r="M20" s="1"/>
  <c r="L19"/>
  <c r="M19" s="1"/>
  <c r="E16" i="1"/>
  <c r="F16"/>
  <c r="E108"/>
  <c r="E113" s="1"/>
  <c r="E117" s="1"/>
  <c r="F22" i="2"/>
  <c r="L12"/>
  <c r="M12" s="1"/>
  <c r="F108" i="1"/>
  <c r="K22" i="2"/>
  <c r="H108" i="1" l="1"/>
  <c r="H15" s="1"/>
  <c r="F113"/>
  <c r="F9"/>
  <c r="E9" s="1"/>
  <c r="E15" s="1"/>
  <c r="E17" s="1"/>
  <c r="L22" i="2"/>
  <c r="F15" i="1"/>
  <c r="M22" i="2" l="1"/>
  <c r="G116" i="1" s="1"/>
  <c r="N22" i="2"/>
  <c r="H116" i="1" s="1"/>
  <c r="E125"/>
  <c r="H125" s="1"/>
  <c r="E126"/>
  <c r="H126" s="1"/>
  <c r="E122"/>
  <c r="E127"/>
  <c r="H127" s="1"/>
  <c r="E123"/>
  <c r="H123" s="1"/>
  <c r="E124"/>
  <c r="H124" s="1"/>
  <c r="F17"/>
  <c r="G151" l="1"/>
  <c r="G139"/>
  <c r="G138"/>
  <c r="G140"/>
  <c r="G136"/>
  <c r="G135"/>
  <c r="G153"/>
  <c r="G16"/>
  <c r="G137"/>
  <c r="G149"/>
  <c r="G150"/>
  <c r="G148"/>
  <c r="H16"/>
  <c r="H17" s="1"/>
  <c r="G152"/>
  <c r="G108"/>
  <c r="G113" l="1"/>
  <c r="G117" s="1"/>
  <c r="G9"/>
  <c r="G15"/>
  <c r="G17" l="1"/>
  <c r="E136" l="1"/>
  <c r="H136" s="1"/>
  <c r="E138"/>
  <c r="H138" s="1"/>
  <c r="E135"/>
  <c r="H135" s="1"/>
  <c r="E150"/>
  <c r="H150" s="1"/>
  <c r="E149"/>
  <c r="H149" s="1"/>
  <c r="E148"/>
  <c r="H148" s="1"/>
  <c r="E137"/>
  <c r="H137" s="1"/>
  <c r="E153"/>
  <c r="H153" s="1"/>
  <c r="E140"/>
  <c r="H140" s="1"/>
  <c r="E151"/>
  <c r="H151" s="1"/>
  <c r="E139"/>
  <c r="H139" s="1"/>
  <c r="E152"/>
  <c r="H152" s="1"/>
  <c r="H9"/>
  <c r="H113" l="1"/>
  <c r="H117" s="1"/>
</calcChain>
</file>

<file path=xl/sharedStrings.xml><?xml version="1.0" encoding="utf-8"?>
<sst xmlns="http://schemas.openxmlformats.org/spreadsheetml/2006/main" count="357" uniqueCount="284">
  <si>
    <t>VINTAGE GRAND CONDOMINIUM ASSOCIATION, INC.</t>
  </si>
  <si>
    <t xml:space="preserve">          SCHEDULE B</t>
  </si>
  <si>
    <t xml:space="preserve">ASSOCIATION:      Vintage Grand       </t>
  </si>
  <si>
    <t>ESTIMATED BUDGET FOR THE PERIOD</t>
  </si>
  <si>
    <t xml:space="preserve"> </t>
  </si>
  <si>
    <t>Partial Funding</t>
  </si>
  <si>
    <t xml:space="preserve">ESTIMATED  </t>
  </si>
  <si>
    <t>APPROVED</t>
  </si>
  <si>
    <t>REVENUES</t>
  </si>
  <si>
    <t>MANAGER:    Maureen                                                         ACCOUNTANT: Tina</t>
  </si>
  <si>
    <t>2017 Management Fee (MONTHLY) – Manager:   $</t>
  </si>
  <si>
    <t>INITIALS</t>
  </si>
  <si>
    <t>DATE</t>
  </si>
  <si>
    <t>TEMPLATE SAVED TO MANAGER'S Q FOLDER  - ACCOUNTING</t>
  </si>
  <si>
    <t>TH</t>
  </si>
  <si>
    <t>FIRST DRAFT  - MANAGER</t>
  </si>
  <si>
    <t>PERCENT</t>
  </si>
  <si>
    <t>FUNDING</t>
  </si>
  <si>
    <t>DESIGNATED RESERVES</t>
  </si>
  <si>
    <t>MATH CHECK - PRELIMINARY CHECK   - ACCOUNTING</t>
  </si>
  <si>
    <t>BOARD DRAFT (W/CHANGES IF ANY)  - MANAGER</t>
  </si>
  <si>
    <t>MATH CHECK (IF CHANGES WERE MADE)  - ACCOUNTING</t>
  </si>
  <si>
    <t>BUDGET MAILED TO MEMBERSHIP   - MANAGER</t>
  </si>
  <si>
    <t xml:space="preserve">                                  IS MEMBERSHIP MEETING REQUIRED?  Y   OR   N   </t>
  </si>
  <si>
    <t>BUDGET MEETING DATE   - MANAGER</t>
  </si>
  <si>
    <t>APPROVED BUDGET TO ACCOUNTING  - MANAGER</t>
  </si>
  <si>
    <t>FINAL MATH CHECK BY ACCOUNTING  - ACCOUNTING</t>
  </si>
  <si>
    <t>BUDGET FINALIZED ON "THE Q"   - ACCOUNTING</t>
  </si>
  <si>
    <t>BUDGET GIVEN TO MARCINA FOR COUPONS   - ACCOUNTING</t>
  </si>
  <si>
    <t>MAINTENANCE ASSESSMENT</t>
  </si>
  <si>
    <t>CARPORT PARKING</t>
  </si>
  <si>
    <t>ytd $2054</t>
  </si>
  <si>
    <t>SALES &amp; LEASE FEES</t>
  </si>
  <si>
    <t>COUPONS SHOULD BE ORDERED FROM __Stonegate__________________ (Name of Bank) - ACCOUNTING</t>
  </si>
  <si>
    <t>BACKGROUND FEE</t>
  </si>
  <si>
    <t>LATE FEE INCOME</t>
  </si>
  <si>
    <t>KEYS/ LEGAL REIMB / PRIOR YEAR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</si>
  <si>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</si>
  <si>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</si>
  <si>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</si>
  <si>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</si>
  <si>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</si>
  <si>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</si>
  <si>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</si>
  <si>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</si>
  <si>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</si>
  <si>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</si>
  <si>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SPECIAL NOTES TO BE INCLUDED ON COUPONS BELOW (MANAGER):</t>
  </si>
  <si>
    <t xml:space="preserve">                                  THIS SECTION TO BE COMPLETED BY THE MANAGER:</t>
  </si>
  <si>
    <t xml:space="preserve">FINAL BUDGET APPROVED ON: </t>
  </si>
  <si>
    <t xml:space="preserve">               FEES ARE DUE  (CIRCLE ONE)</t>
  </si>
  <si>
    <t xml:space="preserve">     TOTAL REVENUE</t>
  </si>
  <si>
    <t xml:space="preserve">TOTAL OPERATING REVENUE: </t>
  </si>
  <si>
    <t>ESTIMATED</t>
  </si>
  <si>
    <t xml:space="preserve">TOTAL RESERVE REVENUE: </t>
  </si>
  <si>
    <t>Annually</t>
  </si>
  <si>
    <t>BEGINNING</t>
  </si>
  <si>
    <t>ASSESSMENTS</t>
  </si>
  <si>
    <t>ADDITIONAL</t>
  </si>
  <si>
    <t>ANNUAL</t>
  </si>
  <si>
    <t>Semi-Annually</t>
  </si>
  <si>
    <t xml:space="preserve">FINAL BUDGET TOTAL:          </t>
  </si>
  <si>
    <t>Quarterly</t>
  </si>
  <si>
    <t>Monthly</t>
  </si>
  <si>
    <t xml:space="preserve">                                                       TO BE COMPLETED WHEN ORDERING COUPONS </t>
  </si>
  <si>
    <t>Date</t>
  </si>
  <si>
    <t>Initials</t>
  </si>
  <si>
    <t xml:space="preserve">Budget Received:  </t>
  </si>
  <si>
    <t>LIFE</t>
  </si>
  <si>
    <t>REMAINING</t>
  </si>
  <si>
    <t>REPLACEMENT</t>
  </si>
  <si>
    <t>BALANCE</t>
  </si>
  <si>
    <t>COLLECTED</t>
  </si>
  <si>
    <t>TRANSFER</t>
  </si>
  <si>
    <t>RESERVE</t>
  </si>
  <si>
    <t xml:space="preserve">ACH Updated (Cadence, Sunshine, C1):  </t>
  </si>
  <si>
    <t xml:space="preserve">Ordered:  </t>
  </si>
  <si>
    <t xml:space="preserve">Approved:  </t>
  </si>
  <si>
    <t xml:space="preserve">Mgmt Fee Change?:  </t>
  </si>
  <si>
    <t>YES</t>
  </si>
  <si>
    <t>NO</t>
  </si>
  <si>
    <t>RESERVES</t>
  </si>
  <si>
    <t xml:space="preserve">If YES - Spreadsheet Update:  </t>
  </si>
  <si>
    <t xml:space="preserve">          TOTAL REVENUES</t>
  </si>
  <si>
    <t>EXPECTANCY</t>
  </si>
  <si>
    <t>COST</t>
  </si>
  <si>
    <t>EXPENSES AND RESERVES</t>
  </si>
  <si>
    <t>GROUNDS</t>
  </si>
  <si>
    <t>GROUNDS CONTRACT</t>
  </si>
  <si>
    <t>REQUIREMENT</t>
  </si>
  <si>
    <t>REQUIRED</t>
  </si>
  <si>
    <t>ACCT#</t>
  </si>
  <si>
    <t>ASSET</t>
  </si>
  <si>
    <t>ROOF REPLACEMENT</t>
  </si>
  <si>
    <t>LAWN &amp; GROUND SUPPLIES</t>
  </si>
  <si>
    <t>ADDITIONAL PLANTINGS</t>
  </si>
  <si>
    <t>IRRIGATION REPAIRS &amp; MAINTENANCE</t>
  </si>
  <si>
    <t>MISC GROUNDS EXPENSE</t>
  </si>
  <si>
    <t>GASOLINE/GOLF CARTS</t>
  </si>
  <si>
    <t xml:space="preserve">     TOTAL GROUNDS</t>
  </si>
  <si>
    <t>EXTERIOR PAINTING</t>
  </si>
  <si>
    <t>BUILDING MAINTENANCE</t>
  </si>
  <si>
    <t>REPAIRS &amp; MAINTENANCE</t>
  </si>
  <si>
    <t>PAVEMENT RESURFACING</t>
  </si>
  <si>
    <t>HVAC</t>
  </si>
  <si>
    <t>SECURITY</t>
  </si>
  <si>
    <t>PEST CONTROL</t>
  </si>
  <si>
    <t>FIRE ALARM MONITORING</t>
  </si>
  <si>
    <t>DRYWALL REPAIRS</t>
  </si>
  <si>
    <t>POOL &amp; SPA</t>
  </si>
  <si>
    <t>LOCKS &amp; KEYS</t>
  </si>
  <si>
    <t>ytd $0</t>
  </si>
  <si>
    <t>ROOF REPAIRS</t>
  </si>
  <si>
    <t>POOL DECK</t>
  </si>
  <si>
    <t>ELECTRICAL</t>
  </si>
  <si>
    <t>SMALL TOOLS &amp; EQUIPMENT</t>
  </si>
  <si>
    <t>HVAC R&amp;M</t>
  </si>
  <si>
    <t>SAFETY</t>
  </si>
  <si>
    <t>CLEANING - COMMON AREA</t>
  </si>
  <si>
    <t>mo $130</t>
  </si>
  <si>
    <t>FIRE/SAFETY</t>
  </si>
  <si>
    <t>PAINTING - COMMON AREA</t>
  </si>
  <si>
    <t>RECEIVERSHIP MAINTENANCE</t>
  </si>
  <si>
    <t>WINDOW REPAIRS</t>
  </si>
  <si>
    <t>GUTTER REPAIRS</t>
  </si>
  <si>
    <t>ytd $0 / 2015: $0</t>
  </si>
  <si>
    <t>ELECTRICAL R&amp;M</t>
  </si>
  <si>
    <t>PLUMBING R&amp;M</t>
  </si>
  <si>
    <t>PLUMBING</t>
  </si>
  <si>
    <t xml:space="preserve">     TOTAL BUILDING MAINT.</t>
  </si>
  <si>
    <t>IRRIGATION/DRAINAGE</t>
  </si>
  <si>
    <t>REC FACILITIES</t>
  </si>
  <si>
    <t>TENNIS &amp; BASKETBALL COURTS</t>
  </si>
  <si>
    <t>REC FAC MISC EXP</t>
  </si>
  <si>
    <t>POOL CHEMICALS</t>
  </si>
  <si>
    <t>POOL SUPPLIES</t>
  </si>
  <si>
    <t>POOL R&amp;M</t>
  </si>
  <si>
    <t>EXERCISE ROOM R&amp;M</t>
  </si>
  <si>
    <t>TV ROOM FITNESS FURNITURE</t>
  </si>
  <si>
    <t>POOL FENCE R&amp;M</t>
  </si>
  <si>
    <t xml:space="preserve">     TOTAL REC FACILITIES</t>
  </si>
  <si>
    <t>MASTER FEES</t>
  </si>
  <si>
    <t>MASTER ASSOCIATION FEES</t>
  </si>
  <si>
    <t>need to get confirmation from PRMA</t>
  </si>
  <si>
    <t xml:space="preserve">     TOTAL MASTER FEES</t>
  </si>
  <si>
    <t>Note 1:</t>
  </si>
  <si>
    <t>These reserves are computed using the straight line method.</t>
  </si>
  <si>
    <t>UTILITIES</t>
  </si>
  <si>
    <t>WATER/SEWER</t>
  </si>
  <si>
    <t>WATER RECOVERY</t>
  </si>
  <si>
    <t>Note 2:</t>
  </si>
  <si>
    <t>Estimated Life Expectancy, Estimated Remaining Life, and Estimated Replacement Cost are based on information secured from</t>
  </si>
  <si>
    <t xml:space="preserve">         contractors and on information obtained from experience gained from similar replacements, these figures may be adjusted each year</t>
  </si>
  <si>
    <t xml:space="preserve">ELECTRIC </t>
  </si>
  <si>
    <t xml:space="preserve">         using current available data.  The accuracy of and items required should be supported by an independent Reserve Study</t>
  </si>
  <si>
    <t>GAS</t>
  </si>
  <si>
    <t>TRASH REMOVAL</t>
  </si>
  <si>
    <t>mo $427 plus dump fee/ 2015 $7280</t>
  </si>
  <si>
    <t>OFFICE INTERNET</t>
  </si>
  <si>
    <t>CABLE TV - FITNESS RROM</t>
  </si>
  <si>
    <t xml:space="preserve">     TOTAL UTILITIES</t>
  </si>
  <si>
    <t>PAYROLL</t>
  </si>
  <si>
    <t>OUTSIDE HELP</t>
  </si>
  <si>
    <t>UNIFORMS</t>
  </si>
  <si>
    <t>TOTAL PAYROLL</t>
  </si>
  <si>
    <t>ADMINISTRATION</t>
  </si>
  <si>
    <t>INSURANCE - PROPERTY</t>
  </si>
  <si>
    <t>BACKGROUND CHECK</t>
  </si>
  <si>
    <t>ytd $28974</t>
  </si>
  <si>
    <t>PROFESSIONAL SVC</t>
  </si>
  <si>
    <t>LICENSE/FILING FEES</t>
  </si>
  <si>
    <t>MEMBERSHIP DUES</t>
  </si>
  <si>
    <t>TRAINING/SEMINARS</t>
  </si>
  <si>
    <t>TRAVEL &amp; LODGING</t>
  </si>
  <si>
    <t>CREDIT CARD FEES</t>
  </si>
  <si>
    <t>MANAGEMENT FEE</t>
  </si>
  <si>
    <t>TELEPHONE</t>
  </si>
  <si>
    <t>ANSWERING SVC</t>
  </si>
  <si>
    <t>OFFICE SUPPLIES</t>
  </si>
  <si>
    <t>POSTAGE</t>
  </si>
  <si>
    <t>PRINTING &amp; REPRODUCTION</t>
  </si>
  <si>
    <t>OFFICE EQUIP RENTAL</t>
  </si>
  <si>
    <t>BANK SVC CHARGE/COUPON BOOK</t>
  </si>
  <si>
    <t>MISC ADMIN EXPENSES</t>
  </si>
  <si>
    <t>BAD DEBT (UNCOLLECTABLE)</t>
  </si>
  <si>
    <t>TOTAL ADMINISTRATION</t>
  </si>
  <si>
    <t>TOTAL OPERATING EXPENSE</t>
  </si>
  <si>
    <t>UNIT ASSESSMENT - MONTHLY</t>
  </si>
  <si>
    <t>TYPE</t>
  </si>
  <si>
    <t>Number of Units</t>
  </si>
  <si>
    <t>%</t>
  </si>
  <si>
    <t>Maintenance</t>
  </si>
  <si>
    <t>Reserve</t>
  </si>
  <si>
    <t>Total</t>
  </si>
  <si>
    <t>A1 - Antiquea</t>
  </si>
  <si>
    <t>A2 - Byzantine</t>
  </si>
  <si>
    <t>B1 - Classica</t>
  </si>
  <si>
    <t>B2 - Danti</t>
  </si>
  <si>
    <t>C1 - Ethos</t>
  </si>
  <si>
    <t>C2 - Floreta</t>
  </si>
  <si>
    <t>TOTAL UNITS</t>
  </si>
  <si>
    <t>MAINTENANCE AND RESERVES PAID</t>
  </si>
  <si>
    <t>TIMES PER YEAR</t>
  </si>
  <si>
    <t>REGULAR  OPERATING EXPENSE</t>
  </si>
  <si>
    <t>CONTINGENT REBUILDING EXPENSE</t>
  </si>
  <si>
    <t xml:space="preserve"> TOTAL EXPENSES AND RESERVES</t>
  </si>
  <si>
    <t>Normal Maintenance</t>
  </si>
  <si>
    <t>Contingency</t>
  </si>
  <si>
    <t>collections sept to dec</t>
  </si>
  <si>
    <t>PARTIAL</t>
  </si>
  <si>
    <t>2017 ASSESSMENTS</t>
  </si>
  <si>
    <t>2018 ASSESSMENTS - Fully Funded Budget</t>
  </si>
  <si>
    <t>2018 ASSESSMENTS - Reserves Partial Funding</t>
  </si>
  <si>
    <t>2017 ESTIMATED EXPENSES</t>
  </si>
  <si>
    <t>January 1, 2018 - December 31, 2018</t>
  </si>
  <si>
    <t>Rebuilding Expense</t>
  </si>
  <si>
    <t>ACCOUNTING SVC AUDIT</t>
  </si>
  <si>
    <t>Fully Funded</t>
  </si>
  <si>
    <t>ytd</t>
  </si>
  <si>
    <t xml:space="preserve">ytd </t>
  </si>
  <si>
    <t>ytd $50508</t>
  </si>
  <si>
    <t>ytd $7892</t>
  </si>
  <si>
    <t>ytd $26649</t>
  </si>
  <si>
    <t>ytd $1329</t>
  </si>
  <si>
    <t>ytd $15062</t>
  </si>
  <si>
    <t>ytd $9955</t>
  </si>
  <si>
    <t>ytd $2718</t>
  </si>
  <si>
    <t xml:space="preserve">ytd $0 </t>
  </si>
  <si>
    <t>Actual YTD</t>
  </si>
  <si>
    <t>ytd $4274</t>
  </si>
  <si>
    <t>ytd $1430</t>
  </si>
  <si>
    <t>ytd $1481</t>
  </si>
  <si>
    <t>ytd $1511</t>
  </si>
  <si>
    <t xml:space="preserve">ytd $749698 </t>
  </si>
  <si>
    <t xml:space="preserve">ytd $18572 </t>
  </si>
  <si>
    <t>ytd $591</t>
  </si>
  <si>
    <t>ytd $0 / Gazebos, pavers &amp; awning</t>
  </si>
  <si>
    <t>ytd $0 / inc.in Pool Contract</t>
  </si>
  <si>
    <t>ytd $0 /</t>
  </si>
  <si>
    <t>ytd $532</t>
  </si>
  <si>
    <t>ytd $8781 keys &amp; fence</t>
  </si>
  <si>
    <t>ytd $630</t>
  </si>
  <si>
    <t>ytd: $131881</t>
  </si>
  <si>
    <t>ytd: $(103583)</t>
  </si>
  <si>
    <t>ytd: $15525</t>
  </si>
  <si>
    <t>ytd $1957</t>
  </si>
  <si>
    <t>ytd $1267</t>
  </si>
  <si>
    <t>ytd $239</t>
  </si>
  <si>
    <t xml:space="preserve">ytd $97834 off. 3 f/t -maint 4 f/t </t>
  </si>
  <si>
    <t>ytd $21084</t>
  </si>
  <si>
    <t>ytd $437</t>
  </si>
  <si>
    <t>ytd $ Wash</t>
  </si>
  <si>
    <t>LEGAL ASSOCIATION</t>
  </si>
  <si>
    <t>LEGAL COLL/FORCLOSUR</t>
  </si>
  <si>
    <t>LEGAL  LAW SUIT</t>
  </si>
  <si>
    <t>LEGAL RENTAL SUIT</t>
  </si>
  <si>
    <t xml:space="preserve">ytd $510 </t>
  </si>
  <si>
    <t xml:space="preserve">ytd $1145 </t>
  </si>
  <si>
    <t xml:space="preserve">ytd $25272 </t>
  </si>
  <si>
    <t xml:space="preserve">ytd $525 </t>
  </si>
  <si>
    <t xml:space="preserve">ytd $2331 </t>
  </si>
  <si>
    <t>ytd $390</t>
  </si>
  <si>
    <t>ytd $2550</t>
  </si>
  <si>
    <t>ytd $1798 2031</t>
  </si>
  <si>
    <t>ytd $2230</t>
  </si>
  <si>
    <t>ytd $1113</t>
  </si>
  <si>
    <t xml:space="preserve">ytd $414 </t>
  </si>
  <si>
    <t>ytd $1004</t>
  </si>
  <si>
    <t>ytd $784</t>
  </si>
  <si>
    <t xml:space="preserve">ytd $6260 </t>
  </si>
  <si>
    <t>7820a</t>
  </si>
  <si>
    <t>7820b</t>
  </si>
  <si>
    <t>7820c</t>
  </si>
  <si>
    <t>7820d</t>
  </si>
  <si>
    <t>7110a</t>
  </si>
  <si>
    <t>7110b</t>
  </si>
  <si>
    <t>7110c</t>
  </si>
  <si>
    <t>7110d</t>
  </si>
  <si>
    <t>Engineering</t>
  </si>
  <si>
    <t>EXT. BONEYARD 1</t>
  </si>
  <si>
    <t>PLAYGROUND 2</t>
  </si>
  <si>
    <t>ENGINEERING</t>
  </si>
  <si>
    <t>October 3 2017</t>
  </si>
  <si>
    <t>Trevor is requesting a 8% increase</t>
  </si>
</sst>
</file>

<file path=xl/styles.xml><?xml version="1.0" encoding="utf-8"?>
<styleSheet xmlns="http://schemas.openxmlformats.org/spreadsheetml/2006/main">
  <numFmts count="8">
    <numFmt numFmtId="164" formatCode="&quot;$&quot;#,##0_);[Red]\(&quot;$&quot;#,##0\)"/>
    <numFmt numFmtId="165" formatCode="_(* #,##0.00_);_(* \(#,##0.00\);_(* &quot;-&quot;??_);_(@_)"/>
    <numFmt numFmtId="166" formatCode="[$$-409]#,##0"/>
    <numFmt numFmtId="167" formatCode="mm/dd/yy"/>
    <numFmt numFmtId="168" formatCode="#,##0.000000"/>
    <numFmt numFmtId="169" formatCode="[$$-409]#,##0.00"/>
    <numFmt numFmtId="170" formatCode="0.0000%"/>
    <numFmt numFmtId="171" formatCode="_(* #,##0_);_(* \(#,##0\);_(* &quot;-&quot;??_);_(@_)"/>
  </numFmts>
  <fonts count="35">
    <font>
      <sz val="12"/>
      <color rgb="FF000000"/>
      <name val="Arial"/>
    </font>
    <font>
      <sz val="12"/>
      <name val="P-hlv"/>
    </font>
    <font>
      <sz val="18"/>
      <name val="P-hlv"/>
    </font>
    <font>
      <sz val="10"/>
      <name val="P-hlv"/>
    </font>
    <font>
      <sz val="8"/>
      <name val="P-hlv"/>
    </font>
    <font>
      <sz val="12"/>
      <name val="Arial"/>
      <family val="2"/>
    </font>
    <font>
      <b/>
      <sz val="14"/>
      <color rgb="FF000000"/>
      <name val="Calibri"/>
      <family val="2"/>
    </font>
    <font>
      <sz val="14"/>
      <name val="Arial"/>
      <family val="2"/>
    </font>
    <font>
      <i/>
      <sz val="12"/>
      <name val="P-hlv"/>
    </font>
    <font>
      <b/>
      <sz val="14"/>
      <name val="Calibri"/>
      <family val="2"/>
    </font>
    <font>
      <sz val="12"/>
      <name val="Arial"/>
      <family val="2"/>
    </font>
    <font>
      <b/>
      <sz val="11"/>
      <color rgb="FF000000"/>
      <name val="Calibri"/>
      <family val="2"/>
    </font>
    <font>
      <sz val="12"/>
      <color rgb="FF000000"/>
      <name val="Calibri"/>
      <family val="2"/>
    </font>
    <font>
      <sz val="16"/>
      <name val="P-hlv"/>
    </font>
    <font>
      <b/>
      <sz val="12"/>
      <color rgb="FF0000FF"/>
      <name val="Arial"/>
      <family val="2"/>
    </font>
    <font>
      <b/>
      <sz val="12"/>
      <color rgb="FF000000"/>
      <name val="Calibri"/>
      <family val="2"/>
    </font>
    <font>
      <sz val="6"/>
      <name val="P-hlv"/>
    </font>
    <font>
      <i/>
      <sz val="10"/>
      <name val="P-hlv"/>
    </font>
    <font>
      <sz val="12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b/>
      <sz val="12"/>
      <name val="P-hlv"/>
    </font>
    <font>
      <u/>
      <sz val="10"/>
      <name val="P-hlv"/>
    </font>
    <font>
      <b/>
      <sz val="10"/>
      <name val="P-hlv"/>
    </font>
    <font>
      <b/>
      <sz val="14"/>
      <name val="P-hlv"/>
    </font>
    <font>
      <sz val="9"/>
      <name val="P-hlv"/>
    </font>
    <font>
      <b/>
      <sz val="11"/>
      <name val="P-hlv"/>
    </font>
    <font>
      <b/>
      <i/>
      <sz val="11"/>
      <name val="P-hlv"/>
    </font>
    <font>
      <sz val="14"/>
      <name val="P-hlv"/>
    </font>
    <font>
      <sz val="11"/>
      <name val="Arial"/>
      <family val="2"/>
    </font>
    <font>
      <sz val="12"/>
      <color rgb="FF000000"/>
      <name val="Arial"/>
      <family val="2"/>
    </font>
    <font>
      <sz val="12"/>
      <color rgb="FFFF0000"/>
      <name val="P-hlv"/>
    </font>
    <font>
      <sz val="12"/>
      <color rgb="FFFF0000"/>
      <name val="Arial"/>
      <family val="2"/>
    </font>
    <font>
      <b/>
      <sz val="12"/>
      <color rgb="FF000000"/>
      <name val="Arial"/>
      <family val="2"/>
    </font>
    <font>
      <sz val="11"/>
      <name val="P-hlv"/>
    </font>
  </fonts>
  <fills count="9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BFBFBF"/>
      </patternFill>
    </fill>
    <fill>
      <patternFill patternType="solid">
        <fgColor rgb="FFFFFF00"/>
        <bgColor rgb="FFC0C0C0"/>
      </patternFill>
    </fill>
  </fills>
  <borders count="7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5" fontId="30" fillId="0" borderId="0" applyFont="0" applyFill="0" applyBorder="0" applyAlignment="0" applyProtection="0"/>
  </cellStyleXfs>
  <cellXfs count="286">
    <xf numFmtId="0" fontId="0" fillId="0" borderId="0" xfId="0" applyFont="1" applyAlignment="1"/>
    <xf numFmtId="0" fontId="1" fillId="0" borderId="0" xfId="0" applyFont="1"/>
    <xf numFmtId="49" fontId="1" fillId="0" borderId="0" xfId="0" applyNumberFormat="1" applyFont="1"/>
    <xf numFmtId="0" fontId="1" fillId="0" borderId="0" xfId="0" applyFont="1" applyAlignment="1">
      <alignment horizontal="center"/>
    </xf>
    <xf numFmtId="3" fontId="4" fillId="0" borderId="0" xfId="0" applyNumberFormat="1" applyFont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5" xfId="0" applyFont="1" applyFill="1" applyBorder="1"/>
    <xf numFmtId="0" fontId="1" fillId="2" borderId="0" xfId="0" applyFont="1" applyFill="1" applyBorder="1"/>
    <xf numFmtId="0" fontId="3" fillId="2" borderId="2" xfId="0" applyFont="1" applyFill="1" applyBorder="1" applyAlignment="1">
      <alignment horizontal="center"/>
    </xf>
    <xf numFmtId="0" fontId="6" fillId="0" borderId="6" xfId="0" applyFont="1" applyBorder="1"/>
    <xf numFmtId="0" fontId="7" fillId="0" borderId="0" xfId="0" applyFont="1"/>
    <xf numFmtId="0" fontId="8" fillId="2" borderId="8" xfId="0" applyFont="1" applyFill="1" applyBorder="1"/>
    <xf numFmtId="0" fontId="6" fillId="0" borderId="9" xfId="0" applyFont="1" applyBorder="1"/>
    <xf numFmtId="0" fontId="1" fillId="2" borderId="6" xfId="0" applyFont="1" applyFill="1" applyBorder="1"/>
    <xf numFmtId="0" fontId="9" fillId="3" borderId="9" xfId="0" applyFont="1" applyFill="1" applyBorder="1"/>
    <xf numFmtId="0" fontId="1" fillId="2" borderId="10" xfId="0" applyFont="1" applyFill="1" applyBorder="1"/>
    <xf numFmtId="0" fontId="10" fillId="3" borderId="9" xfId="0" applyFont="1" applyFill="1" applyBorder="1"/>
    <xf numFmtId="0" fontId="10" fillId="0" borderId="0" xfId="0" applyFont="1"/>
    <xf numFmtId="0" fontId="11" fillId="0" borderId="0" xfId="0" applyFont="1" applyAlignment="1">
      <alignment horizontal="center"/>
    </xf>
    <xf numFmtId="4" fontId="1" fillId="0" borderId="0" xfId="0" applyNumberFormat="1" applyFont="1"/>
    <xf numFmtId="3" fontId="1" fillId="0" borderId="0" xfId="0" applyNumberFormat="1" applyFont="1"/>
    <xf numFmtId="0" fontId="12" fillId="0" borderId="0" xfId="0" applyFont="1"/>
    <xf numFmtId="0" fontId="12" fillId="0" borderId="11" xfId="0" applyFont="1" applyBorder="1" applyAlignment="1">
      <alignment horizontal="center"/>
    </xf>
    <xf numFmtId="0" fontId="13" fillId="0" borderId="0" xfId="0" applyFont="1" applyAlignment="1">
      <alignment horizontal="center"/>
    </xf>
    <xf numFmtId="14" fontId="12" fillId="0" borderId="12" xfId="0" applyNumberFormat="1" applyFont="1" applyBorder="1" applyAlignment="1">
      <alignment horizontal="center"/>
    </xf>
    <xf numFmtId="3" fontId="4" fillId="0" borderId="0" xfId="0" applyNumberFormat="1" applyFont="1" applyAlignment="1">
      <alignment horizontal="center"/>
    </xf>
    <xf numFmtId="0" fontId="12" fillId="0" borderId="1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2" fillId="0" borderId="14" xfId="0" applyFont="1" applyBorder="1" applyAlignment="1">
      <alignment horizontal="center"/>
    </xf>
    <xf numFmtId="10" fontId="4" fillId="0" borderId="0" xfId="0" applyNumberFormat="1" applyFont="1"/>
    <xf numFmtId="14" fontId="12" fillId="0" borderId="14" xfId="0" applyNumberFormat="1" applyFont="1" applyBorder="1" applyAlignment="1">
      <alignment horizontal="center"/>
    </xf>
    <xf numFmtId="0" fontId="12" fillId="3" borderId="0" xfId="0" applyFont="1" applyFill="1" applyBorder="1" applyAlignment="1">
      <alignment vertical="center"/>
    </xf>
    <xf numFmtId="0" fontId="12" fillId="3" borderId="0" xfId="0" applyFont="1" applyFill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3" fillId="2" borderId="5" xfId="0" applyFont="1" applyFill="1" applyBorder="1" applyAlignment="1">
      <alignment horizontal="center"/>
    </xf>
    <xf numFmtId="0" fontId="3" fillId="0" borderId="0" xfId="0" applyFont="1"/>
    <xf numFmtId="166" fontId="1" fillId="4" borderId="4" xfId="0" applyNumberFormat="1" applyFont="1" applyFill="1" applyBorder="1"/>
    <xf numFmtId="167" fontId="14" fillId="0" borderId="0" xfId="0" applyNumberFormat="1" applyFont="1" applyAlignment="1">
      <alignment horizontal="center"/>
    </xf>
    <xf numFmtId="166" fontId="1" fillId="0" borderId="4" xfId="0" applyNumberFormat="1" applyFont="1" applyBorder="1"/>
    <xf numFmtId="166" fontId="1" fillId="0" borderId="7" xfId="0" applyNumberFormat="1" applyFont="1" applyBorder="1"/>
    <xf numFmtId="9" fontId="4" fillId="0" borderId="0" xfId="0" applyNumberFormat="1" applyFont="1" applyAlignment="1">
      <alignment horizontal="center"/>
    </xf>
    <xf numFmtId="38" fontId="1" fillId="4" borderId="2" xfId="0" applyNumberFormat="1" applyFont="1" applyFill="1" applyBorder="1"/>
    <xf numFmtId="0" fontId="1" fillId="2" borderId="16" xfId="0" applyFont="1" applyFill="1" applyBorder="1"/>
    <xf numFmtId="38" fontId="1" fillId="0" borderId="4" xfId="0" applyNumberFormat="1" applyFont="1" applyBorder="1"/>
    <xf numFmtId="167" fontId="14" fillId="0" borderId="0" xfId="0" applyNumberFormat="1" applyFont="1"/>
    <xf numFmtId="38" fontId="1" fillId="0" borderId="2" xfId="0" applyNumberFormat="1" applyFont="1" applyBorder="1"/>
    <xf numFmtId="38" fontId="1" fillId="4" borderId="4" xfId="0" applyNumberFormat="1" applyFont="1" applyFill="1" applyBorder="1"/>
    <xf numFmtId="0" fontId="15" fillId="0" borderId="17" xfId="0" applyFont="1" applyBorder="1" applyAlignment="1">
      <alignment vertical="center"/>
    </xf>
    <xf numFmtId="0" fontId="15" fillId="0" borderId="18" xfId="0" applyFont="1" applyBorder="1" applyAlignment="1">
      <alignment vertical="center"/>
    </xf>
    <xf numFmtId="0" fontId="15" fillId="0" borderId="19" xfId="0" applyFont="1" applyBorder="1" applyAlignment="1">
      <alignment vertical="center"/>
    </xf>
    <xf numFmtId="0" fontId="1" fillId="2" borderId="20" xfId="0" applyFont="1" applyFill="1" applyBorder="1"/>
    <xf numFmtId="0" fontId="1" fillId="2" borderId="21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3" fontId="1" fillId="2" borderId="22" xfId="0" applyNumberFormat="1" applyFont="1" applyFill="1" applyBorder="1" applyAlignment="1">
      <alignment horizontal="center"/>
    </xf>
    <xf numFmtId="0" fontId="4" fillId="0" borderId="23" xfId="0" applyFont="1" applyBorder="1"/>
    <xf numFmtId="0" fontId="15" fillId="0" borderId="0" xfId="0" applyFont="1"/>
    <xf numFmtId="0" fontId="15" fillId="0" borderId="16" xfId="0" applyFont="1" applyBorder="1"/>
    <xf numFmtId="0" fontId="15" fillId="0" borderId="20" xfId="0" applyFont="1" applyBorder="1"/>
    <xf numFmtId="0" fontId="15" fillId="0" borderId="22" xfId="0" applyFont="1" applyBorder="1"/>
    <xf numFmtId="0" fontId="11" fillId="0" borderId="24" xfId="0" applyFont="1" applyBorder="1"/>
    <xf numFmtId="0" fontId="11" fillId="0" borderId="0" xfId="0" applyFont="1"/>
    <xf numFmtId="0" fontId="11" fillId="0" borderId="25" xfId="0" applyFont="1" applyBorder="1"/>
    <xf numFmtId="0" fontId="6" fillId="3" borderId="16" xfId="0" applyFont="1" applyFill="1" applyBorder="1"/>
    <xf numFmtId="0" fontId="11" fillId="3" borderId="20" xfId="0" applyFont="1" applyFill="1" applyBorder="1"/>
    <xf numFmtId="0" fontId="11" fillId="3" borderId="22" xfId="0" applyFont="1" applyFill="1" applyBorder="1"/>
    <xf numFmtId="0" fontId="12" fillId="3" borderId="26" xfId="0" applyFont="1" applyFill="1" applyBorder="1"/>
    <xf numFmtId="0" fontId="15" fillId="3" borderId="20" xfId="0" applyFont="1" applyFill="1" applyBorder="1"/>
    <xf numFmtId="38" fontId="1" fillId="4" borderId="27" xfId="0" applyNumberFormat="1" applyFont="1" applyFill="1" applyBorder="1"/>
    <xf numFmtId="38" fontId="1" fillId="0" borderId="27" xfId="0" applyNumberFormat="1" applyFont="1" applyBorder="1"/>
    <xf numFmtId="0" fontId="15" fillId="3" borderId="22" xfId="0" applyFont="1" applyFill="1" applyBorder="1"/>
    <xf numFmtId="0" fontId="12" fillId="3" borderId="28" xfId="0" applyFont="1" applyFill="1" applyBorder="1"/>
    <xf numFmtId="0" fontId="10" fillId="3" borderId="0" xfId="0" applyFont="1" applyFill="1" applyBorder="1"/>
    <xf numFmtId="0" fontId="4" fillId="0" borderId="3" xfId="0" applyFont="1" applyBorder="1"/>
    <xf numFmtId="0" fontId="10" fillId="3" borderId="25" xfId="0" applyFont="1" applyFill="1" applyBorder="1"/>
    <xf numFmtId="0" fontId="16" fillId="0" borderId="2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3" fontId="16" fillId="0" borderId="29" xfId="0" applyNumberFormat="1" applyFont="1" applyBorder="1" applyAlignment="1">
      <alignment horizontal="center"/>
    </xf>
    <xf numFmtId="0" fontId="4" fillId="0" borderId="24" xfId="0" applyFont="1" applyBorder="1"/>
    <xf numFmtId="0" fontId="15" fillId="3" borderId="0" xfId="0" applyFont="1" applyFill="1" applyBorder="1" applyAlignment="1">
      <alignment horizontal="center" vertical="top"/>
    </xf>
    <xf numFmtId="0" fontId="15" fillId="3" borderId="25" xfId="0" applyFont="1" applyFill="1" applyBorder="1" applyAlignment="1">
      <alignment horizontal="center" vertical="top"/>
    </xf>
    <xf numFmtId="0" fontId="12" fillId="3" borderId="30" xfId="0" applyFont="1" applyFill="1" applyBorder="1"/>
    <xf numFmtId="0" fontId="15" fillId="3" borderId="31" xfId="0" applyFont="1" applyFill="1" applyBorder="1" applyAlignment="1">
      <alignment horizontal="center"/>
    </xf>
    <xf numFmtId="0" fontId="15" fillId="3" borderId="32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0" fontId="17" fillId="0" borderId="0" xfId="0" applyFont="1"/>
    <xf numFmtId="0" fontId="10" fillId="0" borderId="0" xfId="0" applyFont="1"/>
    <xf numFmtId="0" fontId="18" fillId="0" borderId="20" xfId="0" applyFont="1" applyBorder="1"/>
    <xf numFmtId="0" fontId="18" fillId="0" borderId="22" xfId="0" applyFont="1" applyBorder="1"/>
    <xf numFmtId="0" fontId="18" fillId="0" borderId="0" xfId="0" applyFont="1"/>
    <xf numFmtId="0" fontId="18" fillId="0" borderId="24" xfId="0" applyFont="1" applyBorder="1"/>
    <xf numFmtId="0" fontId="12" fillId="0" borderId="0" xfId="0" applyFont="1" applyAlignment="1">
      <alignment horizontal="center"/>
    </xf>
    <xf numFmtId="0" fontId="18" fillId="0" borderId="25" xfId="0" applyFont="1" applyBorder="1" applyAlignment="1">
      <alignment horizontal="center"/>
    </xf>
    <xf numFmtId="0" fontId="19" fillId="0" borderId="0" xfId="0" applyFont="1"/>
    <xf numFmtId="0" fontId="20" fillId="0" borderId="28" xfId="0" applyFont="1" applyBorder="1" applyAlignment="1">
      <alignment horizontal="right"/>
    </xf>
    <xf numFmtId="0" fontId="19" fillId="0" borderId="1" xfId="0" applyFont="1" applyBorder="1"/>
    <xf numFmtId="0" fontId="4" fillId="0" borderId="0" xfId="0" applyFont="1"/>
    <xf numFmtId="0" fontId="16" fillId="0" borderId="5" xfId="0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9" fillId="0" borderId="33" xfId="0" applyFont="1" applyBorder="1"/>
    <xf numFmtId="3" fontId="16" fillId="0" borderId="25" xfId="0" applyNumberFormat="1" applyFont="1" applyBorder="1" applyAlignment="1">
      <alignment horizontal="center"/>
    </xf>
    <xf numFmtId="0" fontId="19" fillId="0" borderId="28" xfId="0" applyFont="1" applyBorder="1" applyAlignment="1">
      <alignment horizontal="right"/>
    </xf>
    <xf numFmtId="3" fontId="1" fillId="0" borderId="15" xfId="0" applyNumberFormat="1" applyFont="1" applyBorder="1"/>
    <xf numFmtId="0" fontId="19" fillId="0" borderId="1" xfId="0" applyFont="1" applyBorder="1" applyAlignment="1">
      <alignment horizontal="center"/>
    </xf>
    <xf numFmtId="0" fontId="19" fillId="0" borderId="33" xfId="0" applyFont="1" applyBorder="1" applyAlignment="1">
      <alignment horizontal="center"/>
    </xf>
    <xf numFmtId="3" fontId="1" fillId="0" borderId="27" xfId="0" applyNumberFormat="1" applyFont="1" applyBorder="1"/>
    <xf numFmtId="0" fontId="19" fillId="0" borderId="30" xfId="0" applyFont="1" applyBorder="1" applyAlignment="1">
      <alignment horizontal="right"/>
    </xf>
    <xf numFmtId="0" fontId="19" fillId="0" borderId="27" xfId="0" applyFont="1" applyBorder="1"/>
    <xf numFmtId="0" fontId="1" fillId="0" borderId="0" xfId="0" applyFont="1" applyAlignment="1">
      <alignment horizontal="right"/>
    </xf>
    <xf numFmtId="166" fontId="21" fillId="0" borderId="5" xfId="0" applyNumberFormat="1" applyFont="1" applyBorder="1"/>
    <xf numFmtId="14" fontId="16" fillId="0" borderId="5" xfId="0" applyNumberFormat="1" applyFont="1" applyBorder="1" applyAlignment="1">
      <alignment horizontal="center"/>
    </xf>
    <xf numFmtId="166" fontId="21" fillId="0" borderId="34" xfId="0" applyNumberFormat="1" applyFont="1" applyBorder="1"/>
    <xf numFmtId="0" fontId="1" fillId="0" borderId="3" xfId="0" applyFont="1" applyBorder="1"/>
    <xf numFmtId="0" fontId="8" fillId="2" borderId="35" xfId="0" applyFont="1" applyFill="1" applyBorder="1"/>
    <xf numFmtId="0" fontId="1" fillId="2" borderId="9" xfId="0" applyFont="1" applyFill="1" applyBorder="1"/>
    <xf numFmtId="0" fontId="22" fillId="0" borderId="0" xfId="0" applyFont="1"/>
    <xf numFmtId="166" fontId="1" fillId="0" borderId="0" xfId="0" applyNumberFormat="1" applyFont="1"/>
    <xf numFmtId="0" fontId="19" fillId="0" borderId="36" xfId="0" applyFont="1" applyBorder="1"/>
    <xf numFmtId="0" fontId="3" fillId="0" borderId="0" xfId="0" applyFont="1" applyAlignment="1">
      <alignment horizontal="left"/>
    </xf>
    <xf numFmtId="3" fontId="1" fillId="0" borderId="2" xfId="0" applyNumberFormat="1" applyFont="1" applyBorder="1"/>
    <xf numFmtId="3" fontId="1" fillId="4" borderId="4" xfId="0" applyNumberFormat="1" applyFont="1" applyFill="1" applyBorder="1"/>
    <xf numFmtId="0" fontId="19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14" fontId="16" fillId="0" borderId="0" xfId="0" applyNumberFormat="1" applyFont="1" applyAlignment="1">
      <alignment horizontal="center"/>
    </xf>
    <xf numFmtId="3" fontId="16" fillId="0" borderId="5" xfId="0" applyNumberFormat="1" applyFont="1" applyBorder="1" applyAlignment="1">
      <alignment horizontal="center"/>
    </xf>
    <xf numFmtId="0" fontId="23" fillId="2" borderId="23" xfId="0" applyFont="1" applyFill="1" applyBorder="1"/>
    <xf numFmtId="0" fontId="24" fillId="2" borderId="2" xfId="0" applyFont="1" applyFill="1" applyBorder="1" applyAlignment="1">
      <alignment horizontal="center"/>
    </xf>
    <xf numFmtId="0" fontId="21" fillId="2" borderId="2" xfId="0" applyFont="1" applyFill="1" applyBorder="1"/>
    <xf numFmtId="0" fontId="21" fillId="2" borderId="3" xfId="0" applyFont="1" applyFill="1" applyBorder="1"/>
    <xf numFmtId="3" fontId="21" fillId="2" borderId="29" xfId="0" applyNumberFormat="1" applyFont="1" applyFill="1" applyBorder="1"/>
    <xf numFmtId="10" fontId="1" fillId="0" borderId="0" xfId="0" applyNumberFormat="1" applyFont="1" applyAlignment="1">
      <alignment horizontal="center"/>
    </xf>
    <xf numFmtId="0" fontId="3" fillId="0" borderId="23" xfId="0" applyFont="1" applyBorder="1"/>
    <xf numFmtId="0" fontId="3" fillId="0" borderId="2" xfId="0" applyFont="1" applyBorder="1"/>
    <xf numFmtId="3" fontId="3" fillId="0" borderId="2" xfId="0" applyNumberFormat="1" applyFont="1" applyBorder="1"/>
    <xf numFmtId="3" fontId="3" fillId="0" borderId="3" xfId="0" applyNumberFormat="1" applyFont="1" applyBorder="1"/>
    <xf numFmtId="3" fontId="1" fillId="0" borderId="4" xfId="0" applyNumberFormat="1" applyFont="1" applyBorder="1"/>
    <xf numFmtId="38" fontId="3" fillId="0" borderId="2" xfId="0" applyNumberFormat="1" applyFont="1" applyBorder="1"/>
    <xf numFmtId="38" fontId="3" fillId="0" borderId="3" xfId="0" applyNumberFormat="1" applyFont="1" applyBorder="1"/>
    <xf numFmtId="3" fontId="1" fillId="0" borderId="37" xfId="0" applyNumberFormat="1" applyFont="1" applyBorder="1"/>
    <xf numFmtId="3" fontId="1" fillId="4" borderId="27" xfId="0" applyNumberFormat="1" applyFont="1" applyFill="1" applyBorder="1"/>
    <xf numFmtId="38" fontId="3" fillId="0" borderId="29" xfId="0" applyNumberFormat="1" applyFont="1" applyBorder="1"/>
    <xf numFmtId="3" fontId="21" fillId="0" borderId="8" xfId="0" applyNumberFormat="1" applyFont="1" applyBorder="1"/>
    <xf numFmtId="38" fontId="1" fillId="0" borderId="0" xfId="0" applyNumberFormat="1" applyFont="1"/>
    <xf numFmtId="168" fontId="1" fillId="0" borderId="0" xfId="0" applyNumberFormat="1" applyFont="1"/>
    <xf numFmtId="3" fontId="21" fillId="4" borderId="34" xfId="0" applyNumberFormat="1" applyFont="1" applyFill="1" applyBorder="1"/>
    <xf numFmtId="3" fontId="1" fillId="4" borderId="0" xfId="0" applyNumberFormat="1" applyFont="1" applyFill="1" applyBorder="1"/>
    <xf numFmtId="3" fontId="1" fillId="0" borderId="1" xfId="0" applyNumberFormat="1" applyFont="1" applyBorder="1"/>
    <xf numFmtId="3" fontId="1" fillId="4" borderId="1" xfId="0" applyNumberFormat="1" applyFont="1" applyFill="1" applyBorder="1"/>
    <xf numFmtId="3" fontId="21" fillId="0" borderId="34" xfId="0" applyNumberFormat="1" applyFont="1" applyBorder="1"/>
    <xf numFmtId="3" fontId="1" fillId="0" borderId="3" xfId="0" applyNumberFormat="1" applyFont="1" applyBorder="1"/>
    <xf numFmtId="0" fontId="3" fillId="0" borderId="13" xfId="0" applyFont="1" applyBorder="1"/>
    <xf numFmtId="0" fontId="3" fillId="0" borderId="18" xfId="0" applyFont="1" applyBorder="1"/>
    <xf numFmtId="0" fontId="3" fillId="0" borderId="38" xfId="0" applyFont="1" applyBorder="1"/>
    <xf numFmtId="3" fontId="3" fillId="0" borderId="18" xfId="0" applyNumberFormat="1" applyFont="1" applyBorder="1"/>
    <xf numFmtId="3" fontId="3" fillId="0" borderId="19" xfId="0" applyNumberFormat="1" applyFont="1" applyBorder="1"/>
    <xf numFmtId="3" fontId="21" fillId="0" borderId="21" xfId="0" applyNumberFormat="1" applyFont="1" applyBorder="1"/>
    <xf numFmtId="3" fontId="3" fillId="0" borderId="0" xfId="0" applyNumberFormat="1" applyFont="1"/>
    <xf numFmtId="37" fontId="1" fillId="0" borderId="4" xfId="0" applyNumberFormat="1" applyFont="1" applyBorder="1"/>
    <xf numFmtId="3" fontId="1" fillId="0" borderId="0" xfId="0" applyNumberFormat="1" applyFont="1" applyAlignment="1">
      <alignment horizontal="center"/>
    </xf>
    <xf numFmtId="3" fontId="16" fillId="0" borderId="0" xfId="0" applyNumberFormat="1" applyFont="1" applyAlignment="1">
      <alignment horizontal="center"/>
    </xf>
    <xf numFmtId="3" fontId="21" fillId="4" borderId="0" xfId="0" applyNumberFormat="1" applyFont="1" applyFill="1" applyBorder="1"/>
    <xf numFmtId="3" fontId="21" fillId="0" borderId="0" xfId="0" applyNumberFormat="1" applyFont="1"/>
    <xf numFmtId="0" fontId="23" fillId="0" borderId="0" xfId="0" applyFont="1"/>
    <xf numFmtId="0" fontId="24" fillId="0" borderId="0" xfId="0" applyFont="1" applyAlignment="1">
      <alignment horizontal="center"/>
    </xf>
    <xf numFmtId="3" fontId="1" fillId="4" borderId="2" xfId="0" applyNumberFormat="1" applyFont="1" applyFill="1" applyBorder="1"/>
    <xf numFmtId="3" fontId="1" fillId="3" borderId="4" xfId="0" applyNumberFormat="1" applyFont="1" applyFill="1" applyBorder="1"/>
    <xf numFmtId="49" fontId="1" fillId="3" borderId="0" xfId="0" applyNumberFormat="1" applyFont="1" applyFill="1" applyBorder="1"/>
    <xf numFmtId="0" fontId="21" fillId="0" borderId="0" xfId="0" applyFont="1"/>
    <xf numFmtId="166" fontId="21" fillId="0" borderId="0" xfId="0" applyNumberFormat="1" applyFont="1"/>
    <xf numFmtId="0" fontId="8" fillId="2" borderId="17" xfId="0" applyFont="1" applyFill="1" applyBorder="1"/>
    <xf numFmtId="0" fontId="1" fillId="2" borderId="18" xfId="0" applyFont="1" applyFill="1" applyBorder="1"/>
    <xf numFmtId="0" fontId="3" fillId="2" borderId="18" xfId="0" applyFont="1" applyFill="1" applyBorder="1"/>
    <xf numFmtId="0" fontId="3" fillId="2" borderId="18" xfId="0" applyFont="1" applyFill="1" applyBorder="1" applyAlignment="1">
      <alignment horizontal="center"/>
    </xf>
    <xf numFmtId="0" fontId="25" fillId="2" borderId="18" xfId="0" applyFont="1" applyFill="1" applyBorder="1" applyAlignment="1">
      <alignment horizontal="center"/>
    </xf>
    <xf numFmtId="0" fontId="25" fillId="2" borderId="19" xfId="0" applyFont="1" applyFill="1" applyBorder="1" applyAlignment="1">
      <alignment horizontal="center"/>
    </xf>
    <xf numFmtId="0" fontId="26" fillId="0" borderId="11" xfId="0" applyFont="1" applyBorder="1" applyAlignment="1">
      <alignment horizontal="center"/>
    </xf>
    <xf numFmtId="0" fontId="27" fillId="0" borderId="21" xfId="0" applyFont="1" applyBorder="1" applyAlignment="1">
      <alignment horizontal="center"/>
    </xf>
    <xf numFmtId="0" fontId="26" fillId="0" borderId="39" xfId="0" applyFont="1" applyBorder="1" applyAlignment="1">
      <alignment horizontal="center"/>
    </xf>
    <xf numFmtId="0" fontId="26" fillId="0" borderId="20" xfId="0" applyFont="1" applyBorder="1" applyAlignment="1">
      <alignment horizontal="center"/>
    </xf>
    <xf numFmtId="169" fontId="26" fillId="0" borderId="39" xfId="0" applyNumberFormat="1" applyFont="1" applyBorder="1" applyAlignment="1">
      <alignment horizontal="center"/>
    </xf>
    <xf numFmtId="0" fontId="3" fillId="0" borderId="40" xfId="0" applyFont="1" applyBorder="1"/>
    <xf numFmtId="0" fontId="28" fillId="0" borderId="40" xfId="0" applyFont="1" applyBorder="1" applyAlignment="1">
      <alignment horizontal="center"/>
    </xf>
    <xf numFmtId="170" fontId="1" fillId="0" borderId="41" xfId="0" applyNumberFormat="1" applyFont="1" applyBorder="1"/>
    <xf numFmtId="0" fontId="3" fillId="0" borderId="42" xfId="0" applyFont="1" applyBorder="1"/>
    <xf numFmtId="0" fontId="28" fillId="0" borderId="42" xfId="0" applyFont="1" applyBorder="1" applyAlignment="1">
      <alignment horizontal="center"/>
    </xf>
    <xf numFmtId="170" fontId="1" fillId="0" borderId="43" xfId="0" applyNumberFormat="1" applyFont="1" applyBorder="1"/>
    <xf numFmtId="0" fontId="3" fillId="0" borderId="44" xfId="0" applyFont="1" applyBorder="1"/>
    <xf numFmtId="0" fontId="28" fillId="0" borderId="44" xfId="0" applyFont="1" applyBorder="1" applyAlignment="1">
      <alignment horizontal="center"/>
    </xf>
    <xf numFmtId="170" fontId="1" fillId="0" borderId="45" xfId="0" applyNumberFormat="1" applyFont="1" applyBorder="1"/>
    <xf numFmtId="0" fontId="3" fillId="0" borderId="0" xfId="0" applyFont="1" applyAlignment="1">
      <alignment horizontal="center"/>
    </xf>
    <xf numFmtId="2" fontId="29" fillId="0" borderId="0" xfId="0" applyNumberFormat="1" applyFont="1" applyAlignment="1">
      <alignment horizontal="center"/>
    </xf>
    <xf numFmtId="0" fontId="26" fillId="0" borderId="0" xfId="0" applyFont="1" applyAlignment="1">
      <alignment horizontal="center"/>
    </xf>
    <xf numFmtId="49" fontId="26" fillId="0" borderId="0" xfId="0" applyNumberFormat="1" applyFont="1" applyAlignment="1">
      <alignment horizontal="center"/>
    </xf>
    <xf numFmtId="0" fontId="0" fillId="0" borderId="0" xfId="0" applyFont="1" applyAlignment="1"/>
    <xf numFmtId="3" fontId="31" fillId="0" borderId="4" xfId="0" applyNumberFormat="1" applyFont="1" applyBorder="1"/>
    <xf numFmtId="3" fontId="31" fillId="4" borderId="4" xfId="0" applyNumberFormat="1" applyFont="1" applyFill="1" applyBorder="1"/>
    <xf numFmtId="3" fontId="31" fillId="0" borderId="1" xfId="0" applyNumberFormat="1" applyFont="1" applyBorder="1"/>
    <xf numFmtId="0" fontId="32" fillId="0" borderId="0" xfId="0" applyFont="1" applyAlignment="1"/>
    <xf numFmtId="0" fontId="0" fillId="0" borderId="0" xfId="0" applyFont="1" applyAlignment="1"/>
    <xf numFmtId="0" fontId="26" fillId="0" borderId="20" xfId="0" applyFont="1" applyBorder="1" applyAlignment="1">
      <alignment horizontal="center" wrapText="1"/>
    </xf>
    <xf numFmtId="2" fontId="1" fillId="0" borderId="50" xfId="0" applyNumberFormat="1" applyFont="1" applyBorder="1"/>
    <xf numFmtId="0" fontId="26" fillId="0" borderId="16" xfId="0" applyFont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25" fillId="2" borderId="20" xfId="0" applyFont="1" applyFill="1" applyBorder="1" applyAlignment="1">
      <alignment horizontal="center"/>
    </xf>
    <xf numFmtId="0" fontId="25" fillId="2" borderId="22" xfId="0" applyFont="1" applyFill="1" applyBorder="1" applyAlignment="1">
      <alignment horizontal="center"/>
    </xf>
    <xf numFmtId="169" fontId="26" fillId="0" borderId="52" xfId="0" applyNumberFormat="1" applyFont="1" applyBorder="1" applyAlignment="1">
      <alignment horizontal="center"/>
    </xf>
    <xf numFmtId="2" fontId="1" fillId="0" borderId="53" xfId="0" applyNumberFormat="1" applyFont="1" applyBorder="1"/>
    <xf numFmtId="2" fontId="21" fillId="0" borderId="54" xfId="0" applyNumberFormat="1" applyFont="1" applyBorder="1" applyAlignment="1">
      <alignment horizontal="center"/>
    </xf>
    <xf numFmtId="2" fontId="1" fillId="0" borderId="55" xfId="0" applyNumberFormat="1" applyFont="1" applyBorder="1"/>
    <xf numFmtId="2" fontId="1" fillId="0" borderId="56" xfId="0" applyNumberFormat="1" applyFont="1" applyBorder="1"/>
    <xf numFmtId="2" fontId="21" fillId="0" borderId="57" xfId="0" applyNumberFormat="1" applyFont="1" applyBorder="1" applyAlignment="1">
      <alignment horizontal="center"/>
    </xf>
    <xf numFmtId="2" fontId="1" fillId="0" borderId="58" xfId="0" applyNumberFormat="1" applyFont="1" applyBorder="1"/>
    <xf numFmtId="2" fontId="1" fillId="0" borderId="59" xfId="0" applyNumberFormat="1" applyFont="1" applyBorder="1"/>
    <xf numFmtId="2" fontId="21" fillId="0" borderId="60" xfId="0" applyNumberFormat="1" applyFont="1" applyBorder="1" applyAlignment="1">
      <alignment horizontal="center"/>
    </xf>
    <xf numFmtId="0" fontId="26" fillId="0" borderId="51" xfId="0" applyFont="1" applyBorder="1" applyAlignment="1">
      <alignment horizontal="center" wrapText="1"/>
    </xf>
    <xf numFmtId="169" fontId="26" fillId="0" borderId="22" xfId="0" applyNumberFormat="1" applyFont="1" applyBorder="1" applyAlignment="1">
      <alignment horizontal="center"/>
    </xf>
    <xf numFmtId="0" fontId="26" fillId="0" borderId="46" xfId="0" applyFont="1" applyBorder="1" applyAlignment="1">
      <alignment horizontal="center"/>
    </xf>
    <xf numFmtId="169" fontId="26" fillId="0" borderId="61" xfId="0" applyNumberFormat="1" applyFont="1" applyBorder="1" applyAlignment="1">
      <alignment horizontal="center"/>
    </xf>
    <xf numFmtId="3" fontId="21" fillId="0" borderId="17" xfId="0" applyNumberFormat="1" applyFont="1" applyBorder="1"/>
    <xf numFmtId="3" fontId="21" fillId="0" borderId="19" xfId="0" applyNumberFormat="1" applyFont="1" applyBorder="1"/>
    <xf numFmtId="3" fontId="21" fillId="0" borderId="46" xfId="0" applyNumberFormat="1" applyFont="1" applyBorder="1"/>
    <xf numFmtId="3" fontId="21" fillId="0" borderId="47" xfId="0" applyNumberFormat="1" applyFont="1" applyBorder="1"/>
    <xf numFmtId="166" fontId="21" fillId="0" borderId="47" xfId="0" applyNumberFormat="1" applyFont="1" applyBorder="1"/>
    <xf numFmtId="166" fontId="21" fillId="0" borderId="48" xfId="0" applyNumberFormat="1" applyFont="1" applyBorder="1"/>
    <xf numFmtId="166" fontId="21" fillId="0" borderId="46" xfId="0" applyNumberFormat="1" applyFont="1" applyBorder="1"/>
    <xf numFmtId="0" fontId="1" fillId="2" borderId="62" xfId="0" applyFont="1" applyFill="1" applyBorder="1"/>
    <xf numFmtId="3" fontId="21" fillId="0" borderId="15" xfId="0" applyNumberFormat="1" applyFont="1" applyBorder="1"/>
    <xf numFmtId="3" fontId="33" fillId="0" borderId="47" xfId="0" applyNumberFormat="1" applyFont="1" applyBorder="1" applyAlignment="1"/>
    <xf numFmtId="3" fontId="33" fillId="0" borderId="46" xfId="0" applyNumberFormat="1" applyFont="1" applyBorder="1" applyAlignment="1"/>
    <xf numFmtId="3" fontId="33" fillId="0" borderId="49" xfId="0" applyNumberFormat="1" applyFont="1" applyBorder="1" applyAlignment="1"/>
    <xf numFmtId="0" fontId="32" fillId="0" borderId="47" xfId="0" applyFont="1" applyBorder="1" applyAlignment="1">
      <alignment horizontal="center"/>
    </xf>
    <xf numFmtId="171" fontId="32" fillId="0" borderId="46" xfId="1" applyNumberFormat="1" applyFont="1" applyBorder="1" applyAlignment="1">
      <alignment horizontal="center"/>
    </xf>
    <xf numFmtId="171" fontId="32" fillId="0" borderId="49" xfId="1" applyNumberFormat="1" applyFont="1" applyBorder="1" applyAlignment="1">
      <alignment horizontal="center"/>
    </xf>
    <xf numFmtId="0" fontId="1" fillId="2" borderId="5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49" fontId="1" fillId="5" borderId="64" xfId="0" applyNumberFormat="1" applyFont="1" applyFill="1" applyBorder="1"/>
    <xf numFmtId="49" fontId="1" fillId="5" borderId="65" xfId="0" applyNumberFormat="1" applyFont="1" applyFill="1" applyBorder="1"/>
    <xf numFmtId="0" fontId="1" fillId="2" borderId="66" xfId="0" applyFont="1" applyFill="1" applyBorder="1" applyAlignment="1">
      <alignment horizontal="center" vertical="top" wrapText="1"/>
    </xf>
    <xf numFmtId="0" fontId="34" fillId="0" borderId="0" xfId="0" applyFont="1"/>
    <xf numFmtId="49" fontId="16" fillId="0" borderId="0" xfId="0" applyNumberFormat="1" applyFont="1" applyAlignment="1">
      <alignment horizontal="center"/>
    </xf>
    <xf numFmtId="0" fontId="0" fillId="0" borderId="0" xfId="0" applyFont="1" applyAlignment="1"/>
    <xf numFmtId="0" fontId="3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/>
    <xf numFmtId="3" fontId="21" fillId="0" borderId="0" xfId="0" applyNumberFormat="1" applyFont="1" applyBorder="1"/>
    <xf numFmtId="0" fontId="3" fillId="0" borderId="0" xfId="0" applyFont="1" applyAlignment="1">
      <alignment horizontal="left"/>
    </xf>
    <xf numFmtId="0" fontId="0" fillId="0" borderId="0" xfId="0" applyFont="1" applyAlignment="1"/>
    <xf numFmtId="3" fontId="1" fillId="0" borderId="67" xfId="0" applyNumberFormat="1" applyFont="1" applyBorder="1"/>
    <xf numFmtId="3" fontId="1" fillId="0" borderId="68" xfId="0" applyNumberFormat="1" applyFont="1" applyBorder="1"/>
    <xf numFmtId="3" fontId="21" fillId="4" borderId="8" xfId="0" applyNumberFormat="1" applyFont="1" applyFill="1" applyBorder="1"/>
    <xf numFmtId="3" fontId="1" fillId="0" borderId="56" xfId="0" applyNumberFormat="1" applyFont="1" applyBorder="1"/>
    <xf numFmtId="0" fontId="3" fillId="0" borderId="0" xfId="0" applyFont="1" applyAlignment="1">
      <alignment horizontal="right"/>
    </xf>
    <xf numFmtId="3" fontId="1" fillId="0" borderId="70" xfId="0" applyNumberFormat="1" applyFont="1" applyBorder="1"/>
    <xf numFmtId="3" fontId="21" fillId="0" borderId="69" xfId="0" applyNumberFormat="1" applyFont="1" applyBorder="1"/>
    <xf numFmtId="3" fontId="21" fillId="0" borderId="59" xfId="0" applyNumberFormat="1" applyFont="1" applyBorder="1"/>
    <xf numFmtId="0" fontId="3" fillId="0" borderId="0" xfId="0" applyFont="1" applyAlignment="1">
      <alignment horizontal="left"/>
    </xf>
    <xf numFmtId="0" fontId="0" fillId="0" borderId="0" xfId="0" applyFont="1" applyAlignment="1"/>
    <xf numFmtId="0" fontId="0" fillId="0" borderId="0" xfId="0" applyFont="1" applyAlignment="1"/>
    <xf numFmtId="0" fontId="1" fillId="0" borderId="0" xfId="0" applyFont="1" applyAlignment="1">
      <alignment horizontal="left" wrapText="1"/>
    </xf>
    <xf numFmtId="3" fontId="31" fillId="0" borderId="15" xfId="0" applyNumberFormat="1" applyFont="1" applyBorder="1"/>
    <xf numFmtId="3" fontId="31" fillId="0" borderId="35" xfId="0" applyNumberFormat="1" applyFont="1" applyBorder="1"/>
    <xf numFmtId="3" fontId="31" fillId="0" borderId="50" xfId="0" applyNumberFormat="1" applyFont="1" applyBorder="1"/>
    <xf numFmtId="3" fontId="21" fillId="0" borderId="65" xfId="0" applyNumberFormat="1" applyFont="1" applyBorder="1"/>
    <xf numFmtId="3" fontId="31" fillId="0" borderId="72" xfId="0" applyNumberFormat="1" applyFont="1" applyBorder="1"/>
    <xf numFmtId="3" fontId="31" fillId="0" borderId="71" xfId="0" applyNumberFormat="1" applyFont="1" applyBorder="1"/>
    <xf numFmtId="16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top" wrapText="1"/>
    </xf>
    <xf numFmtId="0" fontId="5" fillId="0" borderId="8" xfId="0" applyFont="1" applyBorder="1"/>
    <xf numFmtId="0" fontId="3" fillId="0" borderId="0" xfId="0" applyFont="1" applyAlignment="1">
      <alignment horizontal="left"/>
    </xf>
    <xf numFmtId="0" fontId="0" fillId="0" borderId="0" xfId="0" applyFont="1" applyAlignment="1"/>
    <xf numFmtId="0" fontId="13" fillId="0" borderId="31" xfId="0" applyFont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49" fontId="1" fillId="0" borderId="0" xfId="0" applyNumberFormat="1" applyFont="1" applyAlignment="1">
      <alignment horizontal="center" wrapText="1"/>
    </xf>
    <xf numFmtId="164" fontId="1" fillId="0" borderId="0" xfId="0" applyNumberFormat="1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wrapText="1"/>
    </xf>
    <xf numFmtId="0" fontId="13" fillId="0" borderId="0" xfId="0" applyFont="1" applyAlignment="1">
      <alignment horizontal="center"/>
    </xf>
    <xf numFmtId="0" fontId="13" fillId="6" borderId="31" xfId="0" applyFont="1" applyFill="1" applyBorder="1" applyAlignment="1">
      <alignment horizontal="center"/>
    </xf>
    <xf numFmtId="0" fontId="3" fillId="7" borderId="63" xfId="0" applyFont="1" applyFill="1" applyBorder="1" applyAlignment="1">
      <alignment horizontal="center"/>
    </xf>
    <xf numFmtId="0" fontId="1" fillId="8" borderId="65" xfId="0" applyFont="1" applyFill="1" applyBorder="1" applyAlignment="1">
      <alignment horizontal="center" vertical="top" wrapText="1"/>
    </xf>
    <xf numFmtId="3" fontId="16" fillId="6" borderId="29" xfId="0" applyNumberFormat="1" applyFont="1" applyFill="1" applyBorder="1" applyAlignment="1">
      <alignment horizontal="center"/>
    </xf>
    <xf numFmtId="3" fontId="16" fillId="6" borderId="25" xfId="0" applyNumberFormat="1" applyFont="1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266700</xdr:colOff>
      <xdr:row>35</xdr:row>
      <xdr:rowOff>152400</xdr:rowOff>
    </xdr:to>
    <xdr:sp macro="" textlink="">
      <xdr:nvSpPr>
        <xdr:cNvPr id="2068" name="Rectangle 20" hidden="1"/>
        <xdr:cNvSpPr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266700</xdr:colOff>
      <xdr:row>35</xdr:row>
      <xdr:rowOff>152400</xdr:rowOff>
    </xdr:to>
    <xdr:sp macro="" textlink="">
      <xdr:nvSpPr>
        <xdr:cNvPr id="2" name="AutoShape 20"/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0</xdr:colOff>
      <xdr:row>35</xdr:row>
      <xdr:rowOff>152400</xdr:rowOff>
    </xdr:to>
    <xdr:sp macro="" textlink="">
      <xdr:nvSpPr>
        <xdr:cNvPr id="3" name="AutoShape 20"/>
        <xdr:cNvSpPr>
          <a:spLocks noChangeArrowheads="1"/>
        </xdr:cNvSpPr>
      </xdr:nvSpPr>
      <xdr:spPr bwMode="auto">
        <a:xfrm>
          <a:off x="0" y="0"/>
          <a:ext cx="6845300" cy="6350000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0</xdr:colOff>
      <xdr:row>35</xdr:row>
      <xdr:rowOff>152400</xdr:rowOff>
    </xdr:to>
    <xdr:sp macro="" textlink="">
      <xdr:nvSpPr>
        <xdr:cNvPr id="4" name="AutoShape 20"/>
        <xdr:cNvSpPr>
          <a:spLocks noChangeArrowheads="1"/>
        </xdr:cNvSpPr>
      </xdr:nvSpPr>
      <xdr:spPr bwMode="auto">
        <a:xfrm>
          <a:off x="0" y="0"/>
          <a:ext cx="68453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0</xdr:colOff>
      <xdr:row>35</xdr:row>
      <xdr:rowOff>152400</xdr:rowOff>
    </xdr:to>
    <xdr:sp macro="" textlink="">
      <xdr:nvSpPr>
        <xdr:cNvPr id="5" name="AutoShape 20"/>
        <xdr:cNvSpPr>
          <a:spLocks noChangeArrowheads="1"/>
        </xdr:cNvSpPr>
      </xdr:nvSpPr>
      <xdr:spPr bwMode="auto">
        <a:xfrm>
          <a:off x="0" y="0"/>
          <a:ext cx="6845300" cy="66675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0</xdr:colOff>
      <xdr:row>35</xdr:row>
      <xdr:rowOff>152400</xdr:rowOff>
    </xdr:to>
    <xdr:sp macro="" textlink="">
      <xdr:nvSpPr>
        <xdr:cNvPr id="6" name="AutoShape 20"/>
        <xdr:cNvSpPr>
          <a:spLocks noChangeArrowheads="1"/>
        </xdr:cNvSpPr>
      </xdr:nvSpPr>
      <xdr:spPr bwMode="auto">
        <a:xfrm>
          <a:off x="0" y="0"/>
          <a:ext cx="6845300" cy="66675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0</xdr:colOff>
      <xdr:row>35</xdr:row>
      <xdr:rowOff>152400</xdr:rowOff>
    </xdr:to>
    <xdr:sp macro="" textlink="">
      <xdr:nvSpPr>
        <xdr:cNvPr id="7" name="AutoShape 20"/>
        <xdr:cNvSpPr>
          <a:spLocks noChangeArrowheads="1"/>
        </xdr:cNvSpPr>
      </xdr:nvSpPr>
      <xdr:spPr bwMode="auto">
        <a:xfrm>
          <a:off x="0" y="0"/>
          <a:ext cx="6845300" cy="66675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31750</xdr:colOff>
      <xdr:row>35</xdr:row>
      <xdr:rowOff>152400</xdr:rowOff>
    </xdr:to>
    <xdr:sp macro="" textlink="">
      <xdr:nvSpPr>
        <xdr:cNvPr id="8" name="AutoShape 20"/>
        <xdr:cNvSpPr>
          <a:spLocks noChangeArrowheads="1"/>
        </xdr:cNvSpPr>
      </xdr:nvSpPr>
      <xdr:spPr bwMode="auto">
        <a:xfrm>
          <a:off x="0" y="0"/>
          <a:ext cx="6959600" cy="6356350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31750</xdr:colOff>
      <xdr:row>35</xdr:row>
      <xdr:rowOff>152400</xdr:rowOff>
    </xdr:to>
    <xdr:sp macro="" textlink="">
      <xdr:nvSpPr>
        <xdr:cNvPr id="9" name="AutoShape 20"/>
        <xdr:cNvSpPr>
          <a:spLocks noChangeArrowheads="1"/>
        </xdr:cNvSpPr>
      </xdr:nvSpPr>
      <xdr:spPr bwMode="auto">
        <a:xfrm>
          <a:off x="0" y="0"/>
          <a:ext cx="6959600" cy="635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31750</xdr:colOff>
      <xdr:row>35</xdr:row>
      <xdr:rowOff>152400</xdr:rowOff>
    </xdr:to>
    <xdr:sp macro="" textlink="">
      <xdr:nvSpPr>
        <xdr:cNvPr id="10" name="AutoShape 20"/>
        <xdr:cNvSpPr>
          <a:spLocks noChangeArrowheads="1"/>
        </xdr:cNvSpPr>
      </xdr:nvSpPr>
      <xdr:spPr bwMode="auto">
        <a:xfrm>
          <a:off x="0" y="0"/>
          <a:ext cx="6959600" cy="635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476250</xdr:colOff>
      <xdr:row>22</xdr:row>
      <xdr:rowOff>82550</xdr:rowOff>
    </xdr:to>
    <xdr:sp macro="" textlink="">
      <xdr:nvSpPr>
        <xdr:cNvPr id="1058" name="Rectangle 34" hidden="1"/>
        <xdr:cNvSpPr>
          <a:spLocks noSelect="1" noChangeArrowheads="1"/>
        </xdr:cNvSpPr>
      </xdr:nvSpPr>
      <xdr:spPr bwMode="auto">
        <a:xfrm>
          <a:off x="0" y="0"/>
          <a:ext cx="6350000" cy="635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476250</xdr:colOff>
      <xdr:row>22</xdr:row>
      <xdr:rowOff>82550</xdr:rowOff>
    </xdr:to>
    <xdr:sp macro="" textlink="">
      <xdr:nvSpPr>
        <xdr:cNvPr id="2" name="AutoShape 34"/>
        <xdr:cNvSpPr>
          <a:spLocks noChangeArrowheads="1"/>
        </xdr:cNvSpPr>
      </xdr:nvSpPr>
      <xdr:spPr bwMode="auto">
        <a:xfrm>
          <a:off x="0" y="0"/>
          <a:ext cx="6350000" cy="635000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482600</xdr:colOff>
      <xdr:row>22</xdr:row>
      <xdr:rowOff>88900</xdr:rowOff>
    </xdr:to>
    <xdr:sp macro="" textlink="">
      <xdr:nvSpPr>
        <xdr:cNvPr id="3" name="AutoShape 34"/>
        <xdr:cNvSpPr>
          <a:spLocks noChangeArrowheads="1"/>
        </xdr:cNvSpPr>
      </xdr:nvSpPr>
      <xdr:spPr bwMode="auto">
        <a:xfrm>
          <a:off x="0" y="0"/>
          <a:ext cx="6356350" cy="6356350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482600</xdr:colOff>
      <xdr:row>22</xdr:row>
      <xdr:rowOff>88900</xdr:rowOff>
    </xdr:to>
    <xdr:sp macro="" textlink="">
      <xdr:nvSpPr>
        <xdr:cNvPr id="4" name="AutoShape 34"/>
        <xdr:cNvSpPr>
          <a:spLocks noChangeArrowheads="1"/>
        </xdr:cNvSpPr>
      </xdr:nvSpPr>
      <xdr:spPr bwMode="auto">
        <a:xfrm>
          <a:off x="0" y="0"/>
          <a:ext cx="6356350" cy="635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482600</xdr:colOff>
      <xdr:row>22</xdr:row>
      <xdr:rowOff>88900</xdr:rowOff>
    </xdr:to>
    <xdr:sp macro="" textlink="">
      <xdr:nvSpPr>
        <xdr:cNvPr id="5" name="AutoShape 34"/>
        <xdr:cNvSpPr>
          <a:spLocks noChangeArrowheads="1"/>
        </xdr:cNvSpPr>
      </xdr:nvSpPr>
      <xdr:spPr bwMode="auto">
        <a:xfrm>
          <a:off x="0" y="0"/>
          <a:ext cx="6356350" cy="635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482600</xdr:colOff>
      <xdr:row>22</xdr:row>
      <xdr:rowOff>88900</xdr:rowOff>
    </xdr:to>
    <xdr:sp macro="" textlink="">
      <xdr:nvSpPr>
        <xdr:cNvPr id="6" name="AutoShape 34"/>
        <xdr:cNvSpPr>
          <a:spLocks noChangeArrowheads="1"/>
        </xdr:cNvSpPr>
      </xdr:nvSpPr>
      <xdr:spPr bwMode="auto">
        <a:xfrm>
          <a:off x="0" y="0"/>
          <a:ext cx="6356350" cy="635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482600</xdr:colOff>
      <xdr:row>22</xdr:row>
      <xdr:rowOff>88900</xdr:rowOff>
    </xdr:to>
    <xdr:sp macro="" textlink="">
      <xdr:nvSpPr>
        <xdr:cNvPr id="7" name="AutoShape 34"/>
        <xdr:cNvSpPr>
          <a:spLocks noChangeArrowheads="1"/>
        </xdr:cNvSpPr>
      </xdr:nvSpPr>
      <xdr:spPr bwMode="auto">
        <a:xfrm>
          <a:off x="0" y="0"/>
          <a:ext cx="6356350" cy="635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482600</xdr:colOff>
      <xdr:row>25</xdr:row>
      <xdr:rowOff>88900</xdr:rowOff>
    </xdr:to>
    <xdr:sp macro="" textlink="">
      <xdr:nvSpPr>
        <xdr:cNvPr id="8" name="AutoShape 34"/>
        <xdr:cNvSpPr>
          <a:spLocks noChangeArrowheads="1"/>
        </xdr:cNvSpPr>
      </xdr:nvSpPr>
      <xdr:spPr bwMode="auto">
        <a:xfrm>
          <a:off x="0" y="0"/>
          <a:ext cx="5721350" cy="6356350"/>
        </a:xfrm>
        <a:custGeom>
          <a:avLst/>
          <a:gdLst/>
          <a:ahLst/>
          <a:cxnLst/>
          <a:rect l="0" t="0" r="r" b="b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482600</xdr:colOff>
      <xdr:row>25</xdr:row>
      <xdr:rowOff>88900</xdr:rowOff>
    </xdr:to>
    <xdr:sp macro="" textlink="">
      <xdr:nvSpPr>
        <xdr:cNvPr id="9" name="AutoShape 34"/>
        <xdr:cNvSpPr>
          <a:spLocks noChangeArrowheads="1"/>
        </xdr:cNvSpPr>
      </xdr:nvSpPr>
      <xdr:spPr bwMode="auto">
        <a:xfrm>
          <a:off x="0" y="0"/>
          <a:ext cx="5721350" cy="635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8</xdr:col>
      <xdr:colOff>482600</xdr:colOff>
      <xdr:row>25</xdr:row>
      <xdr:rowOff>88900</xdr:rowOff>
    </xdr:to>
    <xdr:sp macro="" textlink="">
      <xdr:nvSpPr>
        <xdr:cNvPr id="10" name="AutoShape 34"/>
        <xdr:cNvSpPr>
          <a:spLocks noChangeArrowheads="1"/>
        </xdr:cNvSpPr>
      </xdr:nvSpPr>
      <xdr:spPr bwMode="auto">
        <a:xfrm>
          <a:off x="0" y="0"/>
          <a:ext cx="5721350" cy="6356350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276225</xdr:colOff>
      <xdr:row>27</xdr:row>
      <xdr:rowOff>152400</xdr:rowOff>
    </xdr:from>
    <xdr:to>
      <xdr:col>2</xdr:col>
      <xdr:colOff>1133475</xdr:colOff>
      <xdr:row>29</xdr:row>
      <xdr:rowOff>57150</xdr:rowOff>
    </xdr:to>
    <xdr:sp macro="" textlink="">
      <xdr:nvSpPr>
        <xdr:cNvPr id="3" name="Shape 3"/>
        <xdr:cNvSpPr/>
      </xdr:nvSpPr>
      <xdr:spPr>
        <a:xfrm>
          <a:off x="4926900" y="3637125"/>
          <a:ext cx="838199" cy="285750"/>
        </a:xfrm>
        <a:prstGeom prst="ellipse">
          <a:avLst/>
        </a:prstGeom>
        <a:noFill/>
        <a:ln w="25400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  <xdr:txBody>
        <a:bodyPr lIns="91425" tIns="91425" rIns="91425" bIns="91425" anchor="ctr" anchorCtr="0">
          <a:noAutofit/>
        </a:bodyPr>
        <a:lstStyle/>
        <a:p>
          <a:pPr lvl="0">
            <a:spcBef>
              <a:spcPts val="0"/>
            </a:spcBef>
            <a:buNone/>
          </a:pPr>
          <a:endParaRPr sz="14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009"/>
  <sheetViews>
    <sheetView workbookViewId="0">
      <selection activeCell="M13" sqref="M13"/>
    </sheetView>
  </sheetViews>
  <sheetFormatPr defaultColWidth="13.44140625" defaultRowHeight="15" customHeight="1"/>
  <cols>
    <col min="1" max="1" width="0.88671875" customWidth="1"/>
    <col min="2" max="2" width="10.88671875" customWidth="1"/>
    <col min="3" max="3" width="19.6640625" customWidth="1"/>
    <col min="4" max="4" width="8.6640625" customWidth="1"/>
    <col min="5" max="5" width="11.88671875" customWidth="1"/>
    <col min="6" max="6" width="10.6640625" style="194" customWidth="1"/>
    <col min="7" max="7" width="10.109375" customWidth="1"/>
    <col min="8" max="8" width="11.109375" customWidth="1"/>
    <col min="9" max="9" width="1.33203125" customWidth="1"/>
    <col min="10" max="10" width="3.109375" customWidth="1"/>
    <col min="11" max="22" width="9.6640625" customWidth="1"/>
    <col min="23" max="26" width="8" customWidth="1"/>
  </cols>
  <sheetData>
    <row r="1" spans="1:26" ht="23.25" customHeight="1">
      <c r="A1" s="1"/>
      <c r="B1" s="268" t="s">
        <v>0</v>
      </c>
      <c r="C1" s="268"/>
      <c r="D1" s="268"/>
      <c r="E1" s="268"/>
      <c r="F1" s="268"/>
      <c r="G1" s="268"/>
      <c r="H1" s="268"/>
      <c r="I1" s="199"/>
      <c r="J1" s="2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1"/>
      <c r="B2" s="267" t="s">
        <v>213</v>
      </c>
      <c r="C2" s="267"/>
      <c r="D2" s="267"/>
      <c r="E2" s="267"/>
      <c r="F2" s="267"/>
      <c r="G2" s="267"/>
      <c r="H2" s="267"/>
      <c r="I2" s="199"/>
      <c r="J2" s="2"/>
      <c r="K2" s="1" t="s">
        <v>282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267" t="s">
        <v>3</v>
      </c>
      <c r="C3" s="267"/>
      <c r="D3" s="267"/>
      <c r="E3" s="267"/>
      <c r="F3" s="267"/>
      <c r="G3" s="267"/>
      <c r="H3" s="267"/>
      <c r="I3" s="199"/>
      <c r="J3" s="2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267" t="s">
        <v>214</v>
      </c>
      <c r="C4" s="267"/>
      <c r="D4" s="267"/>
      <c r="E4" s="267"/>
      <c r="F4" s="267"/>
      <c r="G4" s="267"/>
      <c r="H4" s="267"/>
      <c r="I4" s="199"/>
      <c r="J4" s="2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1" t="s">
        <v>4</v>
      </c>
      <c r="C5" s="1"/>
      <c r="D5" s="1"/>
      <c r="E5" s="1"/>
      <c r="F5" s="1"/>
      <c r="G5" s="3" t="s">
        <v>217</v>
      </c>
      <c r="H5" s="282" t="s">
        <v>5</v>
      </c>
      <c r="I5" s="2"/>
      <c r="J5" s="1"/>
      <c r="K5" s="243" t="s">
        <v>228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6" ht="15.6" customHeight="1">
      <c r="A6" s="1"/>
      <c r="B6" s="5"/>
      <c r="C6" s="6"/>
      <c r="D6" s="6"/>
      <c r="E6" s="274">
        <v>2017</v>
      </c>
      <c r="F6" s="275"/>
      <c r="G6" s="238">
        <v>2018</v>
      </c>
      <c r="H6" s="283">
        <v>2018</v>
      </c>
      <c r="I6" s="2"/>
      <c r="J6" s="1"/>
      <c r="K6" s="244">
        <v>42916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6">
      <c r="A7" s="1"/>
      <c r="B7" s="7"/>
      <c r="C7" s="8"/>
      <c r="D7" s="8"/>
      <c r="E7" s="9" t="s">
        <v>6</v>
      </c>
      <c r="F7" s="269" t="s">
        <v>7</v>
      </c>
      <c r="G7" s="234"/>
      <c r="H7" s="236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6">
      <c r="A8" s="1"/>
      <c r="B8" s="12" t="s">
        <v>8</v>
      </c>
      <c r="C8" s="14"/>
      <c r="D8" s="16"/>
      <c r="E8" s="36"/>
      <c r="F8" s="270"/>
      <c r="G8" s="235"/>
      <c r="H8" s="237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6">
      <c r="A9" s="1"/>
      <c r="B9" s="37">
        <v>5010</v>
      </c>
      <c r="C9" s="37" t="s">
        <v>29</v>
      </c>
      <c r="D9" s="37"/>
      <c r="E9" s="38">
        <f>F9</f>
        <v>1257624</v>
      </c>
      <c r="F9" s="40">
        <f>F108</f>
        <v>1257624</v>
      </c>
      <c r="G9" s="41">
        <f>G108</f>
        <v>1344284</v>
      </c>
      <c r="H9" s="41">
        <f>H108</f>
        <v>1334801</v>
      </c>
      <c r="I9" s="2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6">
      <c r="A10" s="1"/>
      <c r="B10" s="37">
        <v>5025</v>
      </c>
      <c r="C10" s="37" t="s">
        <v>30</v>
      </c>
      <c r="D10" s="37"/>
      <c r="E10" s="43">
        <v>2700</v>
      </c>
      <c r="F10" s="45">
        <v>2700</v>
      </c>
      <c r="G10" s="45">
        <v>2700</v>
      </c>
      <c r="H10" s="45">
        <v>2700</v>
      </c>
      <c r="I10" s="2"/>
      <c r="J10" s="1" t="s">
        <v>31</v>
      </c>
      <c r="K10" s="1">
        <v>1575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6">
      <c r="A11" s="1"/>
      <c r="B11" s="37">
        <v>5030</v>
      </c>
      <c r="C11" s="37" t="s">
        <v>32</v>
      </c>
      <c r="D11" s="37"/>
      <c r="E11" s="47"/>
      <c r="F11" s="45"/>
      <c r="G11" s="45"/>
      <c r="H11" s="45"/>
      <c r="I11" s="2"/>
      <c r="J11" s="1" t="s">
        <v>218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6">
      <c r="A12" s="1"/>
      <c r="B12" s="37">
        <v>5040</v>
      </c>
      <c r="C12" s="37" t="s">
        <v>34</v>
      </c>
      <c r="D12" s="37"/>
      <c r="E12" s="47"/>
      <c r="F12" s="45">
        <v>0</v>
      </c>
      <c r="G12" s="45"/>
      <c r="H12" s="45"/>
      <c r="I12" s="2"/>
      <c r="J12" s="1" t="s">
        <v>219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6">
      <c r="A13" s="1"/>
      <c r="B13" s="37">
        <v>5045</v>
      </c>
      <c r="C13" s="37" t="s">
        <v>35</v>
      </c>
      <c r="D13" s="37"/>
      <c r="E13" s="47"/>
      <c r="F13" s="48">
        <v>0</v>
      </c>
      <c r="G13" s="48"/>
      <c r="H13" s="45"/>
      <c r="I13" s="2"/>
      <c r="J13" s="1" t="s">
        <v>219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6" ht="15.75" customHeight="1" thickBot="1">
      <c r="A14" s="1"/>
      <c r="B14" s="37">
        <v>5065</v>
      </c>
      <c r="C14" s="37" t="s">
        <v>36</v>
      </c>
      <c r="D14" s="37"/>
      <c r="E14" s="69"/>
      <c r="F14" s="70">
        <v>0</v>
      </c>
      <c r="G14" s="70"/>
      <c r="H14" s="70"/>
      <c r="I14" s="2"/>
      <c r="J14" s="1" t="s">
        <v>219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6">
      <c r="A15" s="1"/>
      <c r="B15" s="37"/>
      <c r="C15" s="86" t="s">
        <v>51</v>
      </c>
      <c r="D15" s="86"/>
      <c r="E15" s="103">
        <f>SUM(E9:E14)</f>
        <v>1260324</v>
      </c>
      <c r="F15" s="103">
        <f>F108</f>
        <v>1257624</v>
      </c>
      <c r="G15" s="103">
        <f>G108</f>
        <v>1344284</v>
      </c>
      <c r="H15" s="103">
        <f>H108</f>
        <v>1334801</v>
      </c>
      <c r="I15" s="2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6" ht="15.75" customHeight="1" thickBot="1">
      <c r="A16" s="1"/>
      <c r="B16" s="37"/>
      <c r="C16" s="37" t="s">
        <v>81</v>
      </c>
      <c r="D16" s="37"/>
      <c r="E16" s="106">
        <f>E116</f>
        <v>229961.96</v>
      </c>
      <c r="F16" s="106">
        <f t="shared" ref="F16:G16" si="0">F116</f>
        <v>229961.96</v>
      </c>
      <c r="G16" s="106">
        <f t="shared" si="0"/>
        <v>406743.84414285718</v>
      </c>
      <c r="H16" s="106">
        <f>H116</f>
        <v>229962</v>
      </c>
      <c r="I16" s="2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75" customHeight="1">
      <c r="A17" s="1"/>
      <c r="B17" s="1"/>
      <c r="C17" s="86" t="s">
        <v>83</v>
      </c>
      <c r="D17" s="86"/>
      <c r="E17" s="110">
        <f>E16+E15</f>
        <v>1490285.96</v>
      </c>
      <c r="F17" s="110">
        <f t="shared" ref="F17" si="1">F16+F15</f>
        <v>1487585.96</v>
      </c>
      <c r="G17" s="112">
        <f>G15+G16</f>
        <v>1751027.8441428572</v>
      </c>
      <c r="H17" s="112">
        <f>H15+H16</f>
        <v>1564763</v>
      </c>
      <c r="I17" s="2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>
      <c r="A18" s="1"/>
      <c r="B18" s="1"/>
      <c r="C18" s="1"/>
      <c r="D18" s="1"/>
      <c r="E18" s="113"/>
      <c r="F18" s="113"/>
      <c r="G18" s="113"/>
      <c r="H18" s="113"/>
      <c r="I18" s="2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>
      <c r="A19" s="1"/>
      <c r="B19" s="114" t="s">
        <v>86</v>
      </c>
      <c r="C19" s="115"/>
      <c r="D19" s="115"/>
      <c r="E19" s="115"/>
      <c r="F19" s="115"/>
      <c r="G19" s="115"/>
      <c r="H19" s="226"/>
      <c r="I19" s="2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>
      <c r="A20" s="1"/>
      <c r="B20" s="116" t="s">
        <v>87</v>
      </c>
      <c r="C20" s="37"/>
      <c r="D20" s="37"/>
      <c r="E20" s="117"/>
      <c r="F20" s="117"/>
      <c r="G20" s="117"/>
      <c r="H20" s="117"/>
      <c r="I20" s="2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>
      <c r="A21" s="1"/>
      <c r="B21" s="252">
        <v>7110</v>
      </c>
      <c r="C21" s="119" t="s">
        <v>88</v>
      </c>
      <c r="D21" s="37"/>
      <c r="E21" s="120"/>
      <c r="F21" s="121">
        <v>100200</v>
      </c>
      <c r="G21" s="121">
        <v>109620</v>
      </c>
      <c r="H21" s="136">
        <v>100200</v>
      </c>
      <c r="I21" s="2"/>
      <c r="J21" s="1" t="s">
        <v>220</v>
      </c>
      <c r="K21" s="1"/>
      <c r="L21" s="1" t="s">
        <v>283</v>
      </c>
      <c r="M21" s="1"/>
      <c r="N21" s="1"/>
      <c r="O21" s="266">
        <v>8016</v>
      </c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s="257" customFormat="1">
      <c r="A22" s="1"/>
      <c r="B22" s="252" t="s">
        <v>274</v>
      </c>
      <c r="C22" s="256" t="s">
        <v>279</v>
      </c>
      <c r="D22" s="37"/>
      <c r="E22" s="120"/>
      <c r="F22" s="121"/>
      <c r="G22" s="121">
        <v>20000</v>
      </c>
      <c r="H22" s="136">
        <v>20000</v>
      </c>
      <c r="I22" s="2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s="247" customFormat="1">
      <c r="A23" s="1"/>
      <c r="B23" s="252" t="s">
        <v>275</v>
      </c>
      <c r="C23" s="246" t="s">
        <v>280</v>
      </c>
      <c r="D23" s="37"/>
      <c r="E23" s="120"/>
      <c r="F23" s="121"/>
      <c r="G23" s="121">
        <v>25000</v>
      </c>
      <c r="H23" s="136">
        <v>25000</v>
      </c>
      <c r="I23" s="2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s="247" customFormat="1">
      <c r="A24" s="1"/>
      <c r="B24" s="252" t="s">
        <v>276</v>
      </c>
      <c r="C24" s="246" t="s">
        <v>281</v>
      </c>
      <c r="D24" s="37"/>
      <c r="E24" s="120"/>
      <c r="F24" s="121"/>
      <c r="G24" s="121"/>
      <c r="H24" s="136"/>
      <c r="I24" s="2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s="247" customFormat="1">
      <c r="A25" s="1"/>
      <c r="B25" s="252" t="s">
        <v>277</v>
      </c>
      <c r="C25" s="246"/>
      <c r="D25" s="37"/>
      <c r="E25" s="120"/>
      <c r="F25" s="121"/>
      <c r="G25" s="121"/>
      <c r="H25" s="136"/>
      <c r="I25" s="2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>
      <c r="A26" s="1"/>
      <c r="B26" s="37">
        <v>7115</v>
      </c>
      <c r="C26" s="37" t="s">
        <v>94</v>
      </c>
      <c r="D26" s="37"/>
      <c r="E26" s="120"/>
      <c r="F26" s="195">
        <v>5000</v>
      </c>
      <c r="G26" s="195">
        <v>5000</v>
      </c>
      <c r="H26" s="136">
        <v>5000</v>
      </c>
      <c r="I26" s="2"/>
      <c r="J26" s="1" t="s">
        <v>111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>
      <c r="A27" s="1"/>
      <c r="B27" s="37">
        <v>7120</v>
      </c>
      <c r="C27" s="37" t="s">
        <v>95</v>
      </c>
      <c r="D27" s="37"/>
      <c r="E27" s="120"/>
      <c r="F27" s="136">
        <v>5000</v>
      </c>
      <c r="G27" s="136">
        <v>5000</v>
      </c>
      <c r="H27" s="136">
        <v>5000</v>
      </c>
      <c r="I27" s="2"/>
      <c r="J27" s="1" t="s">
        <v>111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>
      <c r="A28" s="1"/>
      <c r="B28" s="37">
        <v>7150</v>
      </c>
      <c r="C28" s="119" t="s">
        <v>96</v>
      </c>
      <c r="D28" s="37"/>
      <c r="E28" s="120"/>
      <c r="F28" s="196">
        <v>15000</v>
      </c>
      <c r="G28" s="196">
        <v>10000</v>
      </c>
      <c r="H28" s="136">
        <v>10000</v>
      </c>
      <c r="I28" s="2"/>
      <c r="J28" s="1" t="s">
        <v>221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>
      <c r="A29" s="1"/>
      <c r="B29" s="37">
        <v>7155</v>
      </c>
      <c r="C29" s="119" t="s">
        <v>97</v>
      </c>
      <c r="D29" s="37"/>
      <c r="E29" s="120"/>
      <c r="F29" s="196">
        <v>30000</v>
      </c>
      <c r="G29" s="196">
        <v>54960</v>
      </c>
      <c r="H29" s="136">
        <v>54897</v>
      </c>
      <c r="I29" s="2"/>
      <c r="J29" s="1" t="s">
        <v>222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75" thickBot="1">
      <c r="A30" s="1"/>
      <c r="B30" s="37">
        <v>7160</v>
      </c>
      <c r="C30" s="119" t="s">
        <v>98</v>
      </c>
      <c r="D30" s="37"/>
      <c r="E30" s="139"/>
      <c r="F30" s="140">
        <v>3000</v>
      </c>
      <c r="G30" s="140">
        <v>3000</v>
      </c>
      <c r="H30" s="106">
        <v>3000</v>
      </c>
      <c r="I30" s="2"/>
      <c r="J30" s="277" t="s">
        <v>223</v>
      </c>
      <c r="K30" s="278"/>
      <c r="L30" s="278"/>
      <c r="M30" s="278"/>
      <c r="N30" s="278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75" customHeight="1">
      <c r="A31" s="1"/>
      <c r="B31" s="37"/>
      <c r="C31" s="37" t="s">
        <v>99</v>
      </c>
      <c r="D31" s="37"/>
      <c r="E31" s="142">
        <f>SUM(E21:E30)</f>
        <v>0</v>
      </c>
      <c r="F31" s="145">
        <f t="shared" ref="F31" si="2">SUM(F21:F30)</f>
        <v>158200</v>
      </c>
      <c r="G31" s="249">
        <f>SUM(G21:G30)</f>
        <v>232580</v>
      </c>
      <c r="H31" s="254">
        <f>SUM(H21:H30)</f>
        <v>223097</v>
      </c>
      <c r="I31" s="2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>
      <c r="A32" s="1"/>
      <c r="B32" s="116" t="s">
        <v>101</v>
      </c>
      <c r="C32" s="37"/>
      <c r="D32" s="37"/>
      <c r="E32" s="21"/>
      <c r="F32" s="146"/>
      <c r="G32" s="146"/>
      <c r="I32" s="2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>
      <c r="A33" s="1"/>
      <c r="B33" s="37">
        <v>7210</v>
      </c>
      <c r="C33" s="37" t="s">
        <v>102</v>
      </c>
      <c r="D33" s="37"/>
      <c r="E33" s="147"/>
      <c r="F33" s="148">
        <v>46000</v>
      </c>
      <c r="G33" s="148">
        <v>31400</v>
      </c>
      <c r="H33" s="136">
        <v>31400</v>
      </c>
      <c r="I33" s="2"/>
      <c r="J33" s="1" t="s">
        <v>224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>
      <c r="A34" s="1"/>
      <c r="B34" s="37">
        <v>7215</v>
      </c>
      <c r="C34" s="37" t="s">
        <v>105</v>
      </c>
      <c r="D34" s="37"/>
      <c r="E34" s="147"/>
      <c r="F34" s="148">
        <v>18500</v>
      </c>
      <c r="G34" s="148">
        <v>0</v>
      </c>
      <c r="H34" s="136">
        <f t="shared" ref="H34:H45" si="3">G34</f>
        <v>0</v>
      </c>
      <c r="I34" s="2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>
      <c r="A35" s="1"/>
      <c r="B35" s="37">
        <v>7220</v>
      </c>
      <c r="C35" s="37" t="s">
        <v>106</v>
      </c>
      <c r="D35" s="37"/>
      <c r="E35" s="147"/>
      <c r="F35" s="147">
        <v>12000</v>
      </c>
      <c r="G35" s="147">
        <v>20000</v>
      </c>
      <c r="H35" s="136">
        <v>20000</v>
      </c>
      <c r="I35" s="2"/>
      <c r="J35" s="278" t="s">
        <v>225</v>
      </c>
      <c r="K35" s="278"/>
      <c r="L35" s="278"/>
      <c r="M35" s="278"/>
      <c r="N35" s="278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>
      <c r="A36" s="1"/>
      <c r="B36" s="37">
        <v>7225</v>
      </c>
      <c r="C36" s="37" t="s">
        <v>107</v>
      </c>
      <c r="D36" s="37"/>
      <c r="E36" s="148"/>
      <c r="F36" s="148">
        <v>1500</v>
      </c>
      <c r="G36" s="148">
        <v>0</v>
      </c>
      <c r="H36" s="136">
        <f t="shared" si="3"/>
        <v>0</v>
      </c>
      <c r="I36" s="2"/>
      <c r="J36" s="1" t="s">
        <v>111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>
      <c r="A37" s="1"/>
      <c r="B37" s="37">
        <v>7230</v>
      </c>
      <c r="C37" s="37" t="s">
        <v>108</v>
      </c>
      <c r="D37" s="37"/>
      <c r="E37" s="147"/>
      <c r="F37" s="147">
        <v>30000</v>
      </c>
      <c r="G37" s="147">
        <v>7500</v>
      </c>
      <c r="H37" s="136">
        <v>7500</v>
      </c>
      <c r="I37" s="2"/>
      <c r="J37" s="1" t="s">
        <v>234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>
      <c r="A38" s="1"/>
      <c r="B38" s="37">
        <v>7235</v>
      </c>
      <c r="C38" s="37" t="s">
        <v>110</v>
      </c>
      <c r="D38" s="37"/>
      <c r="E38" s="148"/>
      <c r="F38" s="148">
        <v>600</v>
      </c>
      <c r="G38" s="148">
        <v>600</v>
      </c>
      <c r="H38" s="136">
        <v>600</v>
      </c>
      <c r="I38" s="2"/>
      <c r="J38" s="1" t="s">
        <v>111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>
      <c r="A39" s="1"/>
      <c r="B39" s="37">
        <v>7240</v>
      </c>
      <c r="C39" s="37" t="s">
        <v>112</v>
      </c>
      <c r="D39" s="37"/>
      <c r="E39" s="148"/>
      <c r="F39" s="148">
        <v>50000</v>
      </c>
      <c r="G39" s="148">
        <v>50000</v>
      </c>
      <c r="H39" s="136">
        <v>50000</v>
      </c>
      <c r="I39" s="2"/>
      <c r="J39" s="278" t="s">
        <v>226</v>
      </c>
      <c r="K39" s="278"/>
      <c r="L39" s="278"/>
      <c r="M39" s="278"/>
      <c r="N39" s="278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>
      <c r="A40" s="1"/>
      <c r="B40" s="37">
        <v>7245</v>
      </c>
      <c r="C40" s="37" t="s">
        <v>115</v>
      </c>
      <c r="D40" s="37"/>
      <c r="E40" s="147"/>
      <c r="F40" s="147">
        <v>2600</v>
      </c>
      <c r="G40" s="147">
        <v>2600</v>
      </c>
      <c r="H40" s="136">
        <v>2600</v>
      </c>
      <c r="I40" s="2"/>
      <c r="J40" s="1" t="s">
        <v>227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>
      <c r="A41" s="1"/>
      <c r="B41" s="37">
        <v>7250</v>
      </c>
      <c r="C41" s="37" t="s">
        <v>116</v>
      </c>
      <c r="D41" s="37"/>
      <c r="E41" s="147"/>
      <c r="F41" s="147">
        <v>6000</v>
      </c>
      <c r="G41" s="147">
        <v>2000</v>
      </c>
      <c r="H41" s="136">
        <v>2000</v>
      </c>
      <c r="I41" s="2"/>
      <c r="J41" s="1" t="s">
        <v>111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>
      <c r="A42" s="1"/>
      <c r="B42" s="37">
        <v>7255</v>
      </c>
      <c r="C42" s="37" t="s">
        <v>117</v>
      </c>
      <c r="D42" s="37"/>
      <c r="E42" s="147"/>
      <c r="F42" s="147">
        <v>36000</v>
      </c>
      <c r="G42" s="147">
        <v>10400</v>
      </c>
      <c r="H42" s="136">
        <v>10400</v>
      </c>
      <c r="I42" s="2"/>
      <c r="J42" s="1" t="s">
        <v>229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>
      <c r="A43" s="1"/>
      <c r="B43" s="37">
        <v>7260</v>
      </c>
      <c r="C43" s="37" t="s">
        <v>118</v>
      </c>
      <c r="D43" s="37"/>
      <c r="E43" s="147"/>
      <c r="F43" s="147">
        <v>2000</v>
      </c>
      <c r="G43" s="147">
        <v>3120</v>
      </c>
      <c r="H43" s="136">
        <v>3120</v>
      </c>
      <c r="I43" s="2"/>
      <c r="J43" s="1" t="s">
        <v>119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>
      <c r="A44" s="1"/>
      <c r="B44" s="37">
        <v>7265</v>
      </c>
      <c r="C44" s="37" t="s">
        <v>121</v>
      </c>
      <c r="D44" s="37"/>
      <c r="E44" s="147"/>
      <c r="F44" s="197">
        <v>1000</v>
      </c>
      <c r="G44" s="197">
        <v>1000</v>
      </c>
      <c r="H44" s="136">
        <v>1000</v>
      </c>
      <c r="I44" s="2"/>
      <c r="J44" s="1" t="s">
        <v>230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>
      <c r="A45" s="1"/>
      <c r="B45" s="37">
        <v>7270</v>
      </c>
      <c r="C45" s="37" t="s">
        <v>122</v>
      </c>
      <c r="D45" s="37"/>
      <c r="E45" s="147"/>
      <c r="F45" s="147">
        <v>900</v>
      </c>
      <c r="G45" s="147">
        <v>0</v>
      </c>
      <c r="H45" s="136">
        <f t="shared" si="3"/>
        <v>0</v>
      </c>
      <c r="I45" s="2"/>
      <c r="J45" s="1" t="s">
        <v>111</v>
      </c>
      <c r="K45" s="1"/>
      <c r="L45" s="1"/>
      <c r="M45" s="243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>
      <c r="A46" s="1"/>
      <c r="B46" s="37">
        <v>7275</v>
      </c>
      <c r="C46" s="37" t="s">
        <v>123</v>
      </c>
      <c r="D46" s="37"/>
      <c r="E46" s="147"/>
      <c r="F46" s="197">
        <v>5000</v>
      </c>
      <c r="G46" s="197">
        <v>2500</v>
      </c>
      <c r="H46" s="136">
        <v>2500</v>
      </c>
      <c r="I46" s="2"/>
      <c r="J46" s="1" t="s">
        <v>231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>
      <c r="A47" s="1"/>
      <c r="B47" s="37">
        <v>7280</v>
      </c>
      <c r="C47" s="37" t="s">
        <v>124</v>
      </c>
      <c r="D47" s="37"/>
      <c r="E47" s="147"/>
      <c r="F47" s="147">
        <v>1200</v>
      </c>
      <c r="G47" s="147">
        <v>1200</v>
      </c>
      <c r="H47" s="136">
        <v>1200</v>
      </c>
      <c r="I47" s="2"/>
      <c r="J47" s="1" t="s">
        <v>125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>
      <c r="A48" s="1"/>
      <c r="B48" s="37">
        <v>7290</v>
      </c>
      <c r="C48" s="37" t="s">
        <v>126</v>
      </c>
      <c r="D48" s="37"/>
      <c r="E48" s="147"/>
      <c r="F48" s="147">
        <v>3000</v>
      </c>
      <c r="G48" s="147">
        <v>3000</v>
      </c>
      <c r="H48" s="136">
        <v>3000</v>
      </c>
      <c r="I48" s="2"/>
      <c r="J48" s="239" t="s">
        <v>111</v>
      </c>
      <c r="K48" s="239"/>
      <c r="L48" s="239"/>
      <c r="M48" s="239"/>
      <c r="N48" s="239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>
      <c r="A49" s="1"/>
      <c r="B49" s="37">
        <v>7295</v>
      </c>
      <c r="C49" s="37" t="s">
        <v>127</v>
      </c>
      <c r="D49" s="37"/>
      <c r="E49" s="147"/>
      <c r="F49" s="147">
        <v>5000</v>
      </c>
      <c r="G49" s="136">
        <v>3200</v>
      </c>
      <c r="H49" s="136">
        <v>3200</v>
      </c>
      <c r="I49" s="2"/>
      <c r="J49" s="1" t="s">
        <v>232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>
      <c r="A50" s="1"/>
      <c r="B50" s="37">
        <v>7296</v>
      </c>
      <c r="C50" s="37" t="s">
        <v>215</v>
      </c>
      <c r="D50" s="37"/>
      <c r="E50" s="147"/>
      <c r="F50" s="261">
        <v>0</v>
      </c>
      <c r="G50" s="262"/>
      <c r="H50" s="262">
        <v>0</v>
      </c>
      <c r="I50" s="2"/>
      <c r="J50" s="278" t="s">
        <v>233</v>
      </c>
      <c r="K50" s="278"/>
      <c r="L50" s="278"/>
      <c r="M50" s="278"/>
      <c r="N50" s="278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s="258" customFormat="1" ht="15.75" thickBot="1">
      <c r="A51" s="1"/>
      <c r="B51" s="37">
        <v>7297</v>
      </c>
      <c r="C51" s="37" t="s">
        <v>278</v>
      </c>
      <c r="D51" s="37"/>
      <c r="E51" s="103"/>
      <c r="F51" s="260"/>
      <c r="G51" s="265"/>
      <c r="H51" s="264"/>
      <c r="I51" s="2"/>
      <c r="J51" s="259"/>
      <c r="K51" s="259"/>
      <c r="L51" s="259"/>
      <c r="M51" s="259"/>
      <c r="N51" s="259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75" customHeight="1">
      <c r="A52" s="1"/>
      <c r="B52" s="37"/>
      <c r="C52" s="37" t="s">
        <v>129</v>
      </c>
      <c r="D52" s="37"/>
      <c r="E52" s="149">
        <f>SUM(E33:E50)</f>
        <v>0</v>
      </c>
      <c r="F52" s="149">
        <f t="shared" ref="F52" si="4">SUM(F33:F50)</f>
        <v>221300</v>
      </c>
      <c r="G52" s="21">
        <f>SUM(G33:G50)</f>
        <v>138520</v>
      </c>
      <c r="H52" s="263">
        <f>SUM(H33:H50)</f>
        <v>138520</v>
      </c>
      <c r="I52" s="2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>
      <c r="A53" s="1"/>
      <c r="B53" s="116" t="s">
        <v>131</v>
      </c>
      <c r="C53" s="37"/>
      <c r="D53" s="37"/>
      <c r="E53" s="150"/>
      <c r="F53" s="150"/>
      <c r="G53" s="150"/>
      <c r="I53" s="2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>
      <c r="A54" s="1"/>
      <c r="B54" s="37">
        <v>7310</v>
      </c>
      <c r="C54" s="37" t="s">
        <v>132</v>
      </c>
      <c r="D54" s="37"/>
      <c r="E54" s="148"/>
      <c r="F54" s="148">
        <v>1000</v>
      </c>
      <c r="G54" s="148">
        <v>1000</v>
      </c>
      <c r="H54" s="136">
        <v>1000</v>
      </c>
      <c r="I54" s="2"/>
      <c r="J54" s="1" t="s">
        <v>235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>
      <c r="A55" s="1"/>
      <c r="B55" s="37">
        <v>7315</v>
      </c>
      <c r="C55" s="37" t="s">
        <v>133</v>
      </c>
      <c r="D55" s="37"/>
      <c r="E55" s="148"/>
      <c r="F55" s="136">
        <v>12000</v>
      </c>
      <c r="G55" s="136">
        <v>6000</v>
      </c>
      <c r="H55" s="136">
        <v>6000</v>
      </c>
      <c r="I55" s="2"/>
      <c r="J55" s="278" t="s">
        <v>236</v>
      </c>
      <c r="K55" s="278"/>
      <c r="L55" s="278"/>
      <c r="M55" s="278"/>
      <c r="N55" s="278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>
      <c r="A56" s="1"/>
      <c r="B56" s="37">
        <v>7320</v>
      </c>
      <c r="C56" s="37" t="s">
        <v>134</v>
      </c>
      <c r="D56" s="37"/>
      <c r="E56" s="148"/>
      <c r="F56" s="136">
        <v>0</v>
      </c>
      <c r="G56" s="136">
        <v>0</v>
      </c>
      <c r="H56" s="136">
        <f t="shared" ref="H56" si="5">G56</f>
        <v>0</v>
      </c>
      <c r="I56" s="2"/>
      <c r="J56" s="1" t="s">
        <v>237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>
      <c r="A57" s="1"/>
      <c r="B57" s="37">
        <v>7325</v>
      </c>
      <c r="C57" s="37" t="s">
        <v>135</v>
      </c>
      <c r="D57" s="37"/>
      <c r="E57" s="148"/>
      <c r="F57" s="136">
        <v>0</v>
      </c>
      <c r="G57" s="136">
        <v>1000</v>
      </c>
      <c r="H57" s="136">
        <v>1000</v>
      </c>
      <c r="I57" s="2"/>
      <c r="J57" s="1" t="s">
        <v>238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>
      <c r="A58" s="1"/>
      <c r="B58" s="37">
        <v>7330</v>
      </c>
      <c r="C58" s="37" t="s">
        <v>136</v>
      </c>
      <c r="D58" s="37"/>
      <c r="E58" s="148"/>
      <c r="F58" s="195">
        <v>15000</v>
      </c>
      <c r="G58" s="195">
        <v>20000</v>
      </c>
      <c r="H58" s="136">
        <v>20000</v>
      </c>
      <c r="I58" s="2"/>
      <c r="J58" s="278" t="s">
        <v>240</v>
      </c>
      <c r="K58" s="278"/>
      <c r="L58" s="278"/>
      <c r="M58" s="278"/>
      <c r="N58" s="278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>
      <c r="A59" s="1"/>
      <c r="B59" s="37">
        <v>7340</v>
      </c>
      <c r="C59" s="37" t="s">
        <v>137</v>
      </c>
      <c r="D59" s="37"/>
      <c r="E59" s="148"/>
      <c r="F59" s="136">
        <v>1500</v>
      </c>
      <c r="G59" s="136">
        <v>1500</v>
      </c>
      <c r="H59" s="136">
        <v>1500</v>
      </c>
      <c r="I59" s="2"/>
      <c r="J59" s="1" t="s">
        <v>239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>
      <c r="A60" s="1"/>
      <c r="B60" s="37">
        <v>7345</v>
      </c>
      <c r="C60" s="37" t="s">
        <v>138</v>
      </c>
      <c r="D60" s="37"/>
      <c r="E60" s="148"/>
      <c r="F60" s="136">
        <v>0</v>
      </c>
      <c r="G60" s="136">
        <v>3000</v>
      </c>
      <c r="H60" s="136">
        <v>3000</v>
      </c>
      <c r="I60" s="2"/>
      <c r="J60" s="1" t="s">
        <v>111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75" customHeight="1" thickBot="1">
      <c r="A61" s="1"/>
      <c r="B61" s="37">
        <v>7350</v>
      </c>
      <c r="C61" s="37" t="s">
        <v>139</v>
      </c>
      <c r="D61" s="37"/>
      <c r="E61" s="148"/>
      <c r="F61" s="106">
        <v>500</v>
      </c>
      <c r="G61" s="248">
        <v>1500</v>
      </c>
      <c r="H61" s="248">
        <v>1500</v>
      </c>
      <c r="I61" s="2"/>
      <c r="J61" s="1" t="s">
        <v>241</v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75" customHeight="1">
      <c r="A62" s="1"/>
      <c r="B62" s="37"/>
      <c r="C62" s="37" t="s">
        <v>140</v>
      </c>
      <c r="D62" s="37"/>
      <c r="E62" s="149">
        <f>SUM(E54:E61)</f>
        <v>0</v>
      </c>
      <c r="F62" s="149">
        <f t="shared" ref="F62" si="6">SUM(F54:F61)</f>
        <v>30000</v>
      </c>
      <c r="G62" s="253">
        <f>SUM(G54:G61)</f>
        <v>34000</v>
      </c>
      <c r="H62" s="255">
        <f>SUM(H54:H61)</f>
        <v>34000</v>
      </c>
      <c r="I62" s="2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>
      <c r="A63" s="1"/>
      <c r="B63" s="116" t="s">
        <v>141</v>
      </c>
      <c r="C63" s="37"/>
      <c r="D63" s="37"/>
      <c r="E63" s="150"/>
      <c r="F63" s="150"/>
      <c r="G63" s="150"/>
      <c r="I63" s="2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75" customHeight="1" thickBot="1">
      <c r="A64" s="1"/>
      <c r="B64" s="37">
        <v>7410</v>
      </c>
      <c r="C64" s="37" t="s">
        <v>142</v>
      </c>
      <c r="D64" s="37"/>
      <c r="E64" s="120"/>
      <c r="F64" s="136">
        <v>57520</v>
      </c>
      <c r="G64" s="248">
        <v>57520</v>
      </c>
      <c r="H64" s="106">
        <v>57520</v>
      </c>
      <c r="I64" s="2"/>
      <c r="J64" s="1" t="s">
        <v>143</v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75" customHeight="1">
      <c r="A65" s="1"/>
      <c r="B65" s="37"/>
      <c r="C65" s="37" t="s">
        <v>144</v>
      </c>
      <c r="D65" s="37"/>
      <c r="E65" s="156">
        <f>E64</f>
        <v>0</v>
      </c>
      <c r="F65" s="149">
        <f t="shared" ref="F65" si="7">F64</f>
        <v>57520</v>
      </c>
      <c r="G65" s="227">
        <f>G64</f>
        <v>57520</v>
      </c>
      <c r="H65" s="227">
        <f>H64</f>
        <v>57520</v>
      </c>
      <c r="I65" s="2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>
      <c r="A66" s="1"/>
      <c r="B66" s="116" t="s">
        <v>147</v>
      </c>
      <c r="C66" s="37"/>
      <c r="D66" s="37"/>
      <c r="E66" s="150"/>
      <c r="F66" s="150"/>
      <c r="G66" s="150"/>
      <c r="H66" s="21"/>
      <c r="I66" s="2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>
      <c r="A67" s="1"/>
      <c r="B67" s="37">
        <v>7510</v>
      </c>
      <c r="C67" s="37" t="s">
        <v>148</v>
      </c>
      <c r="D67" s="37"/>
      <c r="E67" s="120"/>
      <c r="F67" s="136">
        <v>260500</v>
      </c>
      <c r="G67" s="136">
        <v>277000</v>
      </c>
      <c r="H67" s="136">
        <v>277000</v>
      </c>
      <c r="I67" s="2"/>
      <c r="J67" s="1" t="s">
        <v>242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>
      <c r="A68" s="1"/>
      <c r="B68" s="37">
        <v>7515</v>
      </c>
      <c r="C68" s="37" t="s">
        <v>149</v>
      </c>
      <c r="D68" s="37"/>
      <c r="E68" s="120"/>
      <c r="F68" s="158">
        <v>-205000</v>
      </c>
      <c r="G68" s="158">
        <v>-205000</v>
      </c>
      <c r="H68" s="158">
        <v>-205000</v>
      </c>
      <c r="I68" s="2"/>
      <c r="J68" s="1" t="s">
        <v>243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>
      <c r="A69" s="1"/>
      <c r="B69" s="37">
        <v>7520</v>
      </c>
      <c r="C69" s="37" t="s">
        <v>153</v>
      </c>
      <c r="D69" s="37"/>
      <c r="E69" s="120"/>
      <c r="F69" s="136">
        <v>39000</v>
      </c>
      <c r="G69" s="136">
        <v>34500</v>
      </c>
      <c r="H69" s="136">
        <v>34500</v>
      </c>
      <c r="I69" s="2"/>
      <c r="J69" s="1" t="s">
        <v>244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>
      <c r="A70" s="1"/>
      <c r="B70" s="37">
        <v>7521</v>
      </c>
      <c r="C70" s="37"/>
      <c r="D70" s="37"/>
      <c r="E70" s="120"/>
      <c r="F70" s="136">
        <v>0</v>
      </c>
      <c r="G70" s="136">
        <v>0</v>
      </c>
      <c r="H70" s="136">
        <f t="shared" ref="H70" si="8">G70</f>
        <v>0</v>
      </c>
      <c r="I70" s="2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>
      <c r="A71" s="1"/>
      <c r="B71" s="37">
        <v>7530</v>
      </c>
      <c r="C71" s="37" t="s">
        <v>155</v>
      </c>
      <c r="D71" s="37"/>
      <c r="E71" s="120"/>
      <c r="F71" s="136">
        <v>4000</v>
      </c>
      <c r="G71" s="136">
        <v>4050</v>
      </c>
      <c r="H71" s="136">
        <v>4050</v>
      </c>
      <c r="I71" s="2"/>
      <c r="J71" s="1" t="s">
        <v>245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>
      <c r="A72" s="1"/>
      <c r="B72" s="37">
        <v>7540</v>
      </c>
      <c r="C72" s="37" t="s">
        <v>156</v>
      </c>
      <c r="D72" s="37"/>
      <c r="E72" s="120"/>
      <c r="F72" s="121">
        <v>7200</v>
      </c>
      <c r="G72" s="121">
        <v>7200</v>
      </c>
      <c r="H72" s="136">
        <v>7200</v>
      </c>
      <c r="I72" s="2"/>
      <c r="J72" s="1" t="s">
        <v>157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>
      <c r="A73" s="1"/>
      <c r="B73" s="37">
        <v>7555</v>
      </c>
      <c r="C73" s="37" t="s">
        <v>158</v>
      </c>
      <c r="D73" s="37"/>
      <c r="E73" s="120"/>
      <c r="F73" s="136"/>
      <c r="G73" s="136">
        <v>2650</v>
      </c>
      <c r="H73" s="136">
        <v>2650</v>
      </c>
      <c r="I73" s="2"/>
      <c r="J73" s="1" t="s">
        <v>246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>
      <c r="A74" s="1"/>
      <c r="B74" s="37">
        <v>7560</v>
      </c>
      <c r="C74" s="37" t="s">
        <v>159</v>
      </c>
      <c r="D74" s="37"/>
      <c r="E74" s="120"/>
      <c r="F74" s="121">
        <v>680</v>
      </c>
      <c r="G74" s="121">
        <v>500</v>
      </c>
      <c r="H74" s="136">
        <v>500</v>
      </c>
      <c r="I74" s="2"/>
      <c r="J74" s="1" t="s">
        <v>247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75" thickBot="1">
      <c r="A75" s="1"/>
      <c r="D75" s="37"/>
      <c r="E75" s="251"/>
      <c r="F75" s="251"/>
      <c r="G75" s="251"/>
      <c r="H75" s="251"/>
      <c r="I75" s="2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75" customHeight="1">
      <c r="A76" s="1"/>
      <c r="B76" s="37"/>
      <c r="C76" s="37" t="s">
        <v>160</v>
      </c>
      <c r="D76" s="37"/>
      <c r="E76" s="250">
        <f>SUM(E67:E75)</f>
        <v>0</v>
      </c>
      <c r="F76" s="227">
        <f>SUM(F67:F75)</f>
        <v>106380</v>
      </c>
      <c r="G76" s="227">
        <f>SUM(G67:G74)</f>
        <v>120900</v>
      </c>
      <c r="H76" s="227">
        <f>SUM(H67:H75)</f>
        <v>120900</v>
      </c>
      <c r="I76" s="2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75" customHeight="1">
      <c r="A77" s="1"/>
      <c r="B77" s="116" t="s">
        <v>161</v>
      </c>
      <c r="C77" s="37"/>
      <c r="D77" s="37"/>
      <c r="E77" s="161"/>
      <c r="F77" s="162"/>
      <c r="G77" s="162"/>
      <c r="H77" s="21"/>
      <c r="I77" s="2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>
      <c r="A78" s="1"/>
      <c r="B78" s="37">
        <v>7711</v>
      </c>
      <c r="C78" s="37" t="s">
        <v>161</v>
      </c>
      <c r="D78" s="37"/>
      <c r="E78" s="148"/>
      <c r="F78" s="148">
        <v>240000</v>
      </c>
      <c r="G78" s="148">
        <v>295000</v>
      </c>
      <c r="H78" s="136">
        <v>295000</v>
      </c>
      <c r="I78" s="2"/>
      <c r="J78" s="278" t="s">
        <v>248</v>
      </c>
      <c r="K78" s="278"/>
      <c r="L78" s="278"/>
      <c r="M78" s="278"/>
      <c r="N78" s="278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>
      <c r="A79" s="1"/>
      <c r="B79" s="37">
        <v>7725</v>
      </c>
      <c r="C79" s="37" t="s">
        <v>162</v>
      </c>
      <c r="D79" s="37"/>
      <c r="E79" s="148"/>
      <c r="F79" s="148">
        <v>5000</v>
      </c>
      <c r="G79" s="148">
        <v>15000</v>
      </c>
      <c r="H79" s="136">
        <v>15000</v>
      </c>
      <c r="I79" s="2"/>
      <c r="J79" s="1" t="s">
        <v>249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75" customHeight="1" thickBot="1">
      <c r="A80" s="1"/>
      <c r="B80" s="37">
        <v>7745</v>
      </c>
      <c r="C80" s="37" t="s">
        <v>163</v>
      </c>
      <c r="D80" s="37"/>
      <c r="E80" s="140"/>
      <c r="F80" s="140">
        <v>900</v>
      </c>
      <c r="G80" s="140">
        <v>900</v>
      </c>
      <c r="H80" s="106">
        <v>900</v>
      </c>
      <c r="I80" s="2"/>
      <c r="J80" s="1" t="s">
        <v>250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75" customHeight="1">
      <c r="A81" s="1"/>
      <c r="B81" s="37"/>
      <c r="C81" s="37" t="s">
        <v>164</v>
      </c>
      <c r="D81" s="37"/>
      <c r="E81" s="142">
        <f>SUM(E78:E80)</f>
        <v>0</v>
      </c>
      <c r="F81" s="149">
        <f t="shared" ref="F81:H81" si="9">SUM(F78:F80)</f>
        <v>245900</v>
      </c>
      <c r="G81" s="149">
        <f>SUM(G78:G80)</f>
        <v>310900</v>
      </c>
      <c r="H81" s="149">
        <f t="shared" si="9"/>
        <v>310900</v>
      </c>
      <c r="I81" s="2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>
      <c r="A82" s="1"/>
      <c r="B82" s="116" t="s">
        <v>165</v>
      </c>
      <c r="C82" s="37"/>
      <c r="D82" s="37"/>
      <c r="E82" s="21"/>
      <c r="F82" s="21"/>
      <c r="G82" s="21"/>
      <c r="H82" s="21"/>
      <c r="I82" s="2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30.6" customHeight="1">
      <c r="A83" s="1"/>
      <c r="B83" s="37">
        <v>7810</v>
      </c>
      <c r="C83" s="119" t="s">
        <v>166</v>
      </c>
      <c r="D83" s="37"/>
      <c r="E83" s="165"/>
      <c r="F83" s="136">
        <v>235000</v>
      </c>
      <c r="G83" s="136">
        <v>250000</v>
      </c>
      <c r="H83" s="136">
        <v>250000</v>
      </c>
      <c r="I83" s="2"/>
      <c r="J83" s="279"/>
      <c r="K83" s="279"/>
      <c r="L83" s="279"/>
      <c r="M83" s="279"/>
      <c r="N83" s="279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>
      <c r="A84" s="1"/>
      <c r="B84" s="37">
        <v>7815</v>
      </c>
      <c r="C84" s="119" t="s">
        <v>167</v>
      </c>
      <c r="D84" s="37"/>
      <c r="E84" s="165"/>
      <c r="F84" s="136">
        <v>4500</v>
      </c>
      <c r="G84" s="136"/>
      <c r="H84" s="136">
        <f t="shared" ref="H84:H95" si="10">G84</f>
        <v>0</v>
      </c>
      <c r="I84" s="2"/>
      <c r="J84" s="1" t="s">
        <v>251</v>
      </c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>
      <c r="A85" s="1"/>
      <c r="B85" s="252" t="s">
        <v>270</v>
      </c>
      <c r="C85" s="119" t="s">
        <v>252</v>
      </c>
      <c r="D85" s="37"/>
      <c r="E85" s="165"/>
      <c r="F85" s="136">
        <v>90000</v>
      </c>
      <c r="G85" s="136">
        <v>23500</v>
      </c>
      <c r="H85" s="136">
        <v>23500</v>
      </c>
      <c r="I85" s="2"/>
      <c r="J85" s="1" t="s">
        <v>168</v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s="241" customFormat="1">
      <c r="A86" s="1"/>
      <c r="B86" s="252" t="s">
        <v>271</v>
      </c>
      <c r="C86" s="242" t="s">
        <v>253</v>
      </c>
      <c r="D86" s="37"/>
      <c r="E86" s="165"/>
      <c r="F86" s="136"/>
      <c r="G86" s="136">
        <v>9000</v>
      </c>
      <c r="H86" s="136">
        <v>9000</v>
      </c>
      <c r="I86" s="2"/>
      <c r="J86" s="1" t="s">
        <v>218</v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s="241" customFormat="1">
      <c r="A87" s="1"/>
      <c r="B87" s="252" t="s">
        <v>272</v>
      </c>
      <c r="C87" s="242" t="s">
        <v>255</v>
      </c>
      <c r="D87" s="37"/>
      <c r="E87" s="165"/>
      <c r="F87" s="136"/>
      <c r="G87" s="136">
        <v>15000</v>
      </c>
      <c r="H87" s="136">
        <v>15000</v>
      </c>
      <c r="I87" s="2"/>
      <c r="J87" s="1" t="s">
        <v>218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>
      <c r="A88" s="1"/>
      <c r="B88" s="252" t="s">
        <v>273</v>
      </c>
      <c r="C88" s="119" t="s">
        <v>254</v>
      </c>
      <c r="D88" s="37"/>
      <c r="E88" s="165"/>
      <c r="F88" s="136">
        <v>0</v>
      </c>
      <c r="G88" s="136">
        <v>40000</v>
      </c>
      <c r="H88" s="136">
        <v>40000</v>
      </c>
      <c r="I88" s="2"/>
      <c r="J88" s="1" t="s">
        <v>218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>
      <c r="A89" s="1"/>
      <c r="B89" s="37">
        <v>7825</v>
      </c>
      <c r="C89" s="119" t="s">
        <v>216</v>
      </c>
      <c r="D89" s="37"/>
      <c r="E89" s="165"/>
      <c r="F89" s="136">
        <v>5000</v>
      </c>
      <c r="G89" s="136">
        <v>1000</v>
      </c>
      <c r="H89" s="136">
        <v>1000</v>
      </c>
      <c r="I89" s="2"/>
      <c r="J89" s="1" t="s">
        <v>256</v>
      </c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>
      <c r="A90" s="1"/>
      <c r="B90" s="37">
        <v>7827</v>
      </c>
      <c r="C90" s="119" t="s">
        <v>169</v>
      </c>
      <c r="D90" s="37"/>
      <c r="E90" s="165"/>
      <c r="F90" s="136">
        <v>2500</v>
      </c>
      <c r="G90" s="136">
        <v>13000</v>
      </c>
      <c r="H90" s="136">
        <v>13000</v>
      </c>
      <c r="I90" s="2"/>
      <c r="J90" s="1" t="s">
        <v>269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>
      <c r="A91" s="1"/>
      <c r="B91" s="37">
        <v>7830</v>
      </c>
      <c r="C91" s="119" t="s">
        <v>170</v>
      </c>
      <c r="D91" s="37"/>
      <c r="E91" s="165"/>
      <c r="F91" s="121">
        <v>1500</v>
      </c>
      <c r="G91" s="121">
        <v>1500</v>
      </c>
      <c r="H91" s="136">
        <v>1500</v>
      </c>
      <c r="I91" s="2"/>
      <c r="J91" s="1" t="s">
        <v>257</v>
      </c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>
      <c r="A92" s="1"/>
      <c r="B92" s="37">
        <v>7835</v>
      </c>
      <c r="C92" s="119" t="s">
        <v>171</v>
      </c>
      <c r="D92" s="37"/>
      <c r="E92" s="165"/>
      <c r="F92" s="121">
        <v>900</v>
      </c>
      <c r="G92" s="121">
        <v>900</v>
      </c>
      <c r="H92" s="136">
        <v>900</v>
      </c>
      <c r="I92" s="2"/>
      <c r="J92" s="1" t="s">
        <v>259</v>
      </c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75" hidden="1" customHeight="1">
      <c r="A93" s="1"/>
      <c r="B93" s="37">
        <v>7836</v>
      </c>
      <c r="C93" s="119" t="s">
        <v>172</v>
      </c>
      <c r="D93" s="37"/>
      <c r="E93" s="165"/>
      <c r="F93" s="121">
        <v>0</v>
      </c>
      <c r="G93" s="121"/>
      <c r="H93" s="166">
        <f t="shared" si="10"/>
        <v>0</v>
      </c>
      <c r="I93" s="167"/>
      <c r="J93" s="168"/>
      <c r="K93" s="168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75" hidden="1" customHeight="1">
      <c r="A94" s="1"/>
      <c r="B94" s="37">
        <v>7837</v>
      </c>
      <c r="C94" s="119" t="s">
        <v>173</v>
      </c>
      <c r="D94" s="37"/>
      <c r="E94" s="165"/>
      <c r="F94" s="121">
        <v>0</v>
      </c>
      <c r="G94" s="121"/>
      <c r="H94" s="166">
        <f t="shared" si="10"/>
        <v>0</v>
      </c>
      <c r="I94" s="167"/>
      <c r="J94" s="168"/>
      <c r="K94" s="168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75" hidden="1" customHeight="1">
      <c r="A95" s="1"/>
      <c r="B95" s="37">
        <v>7838</v>
      </c>
      <c r="C95" s="119" t="s">
        <v>174</v>
      </c>
      <c r="D95" s="37"/>
      <c r="E95" s="165"/>
      <c r="F95" s="121">
        <v>0</v>
      </c>
      <c r="G95" s="121"/>
      <c r="H95" s="166">
        <f t="shared" si="10"/>
        <v>0</v>
      </c>
      <c r="I95" s="167"/>
      <c r="J95" s="168"/>
      <c r="K95" s="168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>
      <c r="A96" s="1"/>
      <c r="B96" s="37">
        <v>7870</v>
      </c>
      <c r="C96" s="37" t="s">
        <v>175</v>
      </c>
      <c r="D96" s="37"/>
      <c r="E96" s="165"/>
      <c r="F96" s="136">
        <v>50544</v>
      </c>
      <c r="G96" s="136">
        <v>50544</v>
      </c>
      <c r="H96" s="136">
        <v>50544</v>
      </c>
      <c r="I96" s="2"/>
      <c r="J96" s="1" t="s">
        <v>258</v>
      </c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>
      <c r="A97" s="1"/>
      <c r="B97" s="37">
        <v>7875</v>
      </c>
      <c r="C97" s="37" t="s">
        <v>176</v>
      </c>
      <c r="D97" s="37"/>
      <c r="E97" s="165"/>
      <c r="F97" s="136">
        <v>5280</v>
      </c>
      <c r="G97" s="136">
        <v>5500</v>
      </c>
      <c r="H97" s="136">
        <v>5500</v>
      </c>
      <c r="I97" s="2"/>
      <c r="J97" s="1" t="s">
        <v>260</v>
      </c>
      <c r="K97" s="37"/>
      <c r="L97" s="37"/>
      <c r="M97" s="37"/>
      <c r="N97" s="37"/>
      <c r="O97" s="37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>
      <c r="A98" s="1"/>
      <c r="B98" s="37">
        <v>7877</v>
      </c>
      <c r="C98" s="37" t="s">
        <v>177</v>
      </c>
      <c r="D98" s="37"/>
      <c r="E98" s="165"/>
      <c r="F98" s="136">
        <v>780</v>
      </c>
      <c r="G98" s="136">
        <v>800</v>
      </c>
      <c r="H98" s="136">
        <v>800</v>
      </c>
      <c r="I98" s="2"/>
      <c r="J98" s="1" t="s">
        <v>261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>
      <c r="A99" s="1"/>
      <c r="B99" s="37">
        <v>7880</v>
      </c>
      <c r="C99" s="37" t="s">
        <v>178</v>
      </c>
      <c r="D99" s="37"/>
      <c r="E99" s="165"/>
      <c r="F99" s="136">
        <v>7000</v>
      </c>
      <c r="G99" s="136">
        <v>6000</v>
      </c>
      <c r="H99" s="136">
        <v>6000</v>
      </c>
      <c r="I99" s="2"/>
      <c r="J99" s="1" t="s">
        <v>262</v>
      </c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>
      <c r="A100" s="1"/>
      <c r="B100" s="37">
        <v>7881</v>
      </c>
      <c r="C100" s="37" t="s">
        <v>179</v>
      </c>
      <c r="D100" s="37"/>
      <c r="E100" s="165"/>
      <c r="F100" s="136">
        <v>4000</v>
      </c>
      <c r="G100" s="136">
        <v>4200</v>
      </c>
      <c r="H100" s="136">
        <v>4200</v>
      </c>
      <c r="I100" s="2"/>
      <c r="J100" s="1" t="s">
        <v>263</v>
      </c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>
      <c r="A101" s="1"/>
      <c r="B101" s="37">
        <v>7882</v>
      </c>
      <c r="C101" s="37" t="s">
        <v>180</v>
      </c>
      <c r="D101" s="37"/>
      <c r="E101" s="165"/>
      <c r="F101" s="136">
        <v>500</v>
      </c>
      <c r="G101" s="136">
        <v>500</v>
      </c>
      <c r="H101" s="136">
        <v>500</v>
      </c>
      <c r="I101" s="2"/>
      <c r="J101" s="1" t="s">
        <v>264</v>
      </c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>
      <c r="A102" s="1"/>
      <c r="B102" s="37">
        <v>7883</v>
      </c>
      <c r="C102" s="37" t="s">
        <v>181</v>
      </c>
      <c r="D102" s="37"/>
      <c r="E102" s="165"/>
      <c r="F102" s="136">
        <v>3500</v>
      </c>
      <c r="G102" s="136">
        <v>1520</v>
      </c>
      <c r="H102" s="136">
        <v>1520</v>
      </c>
      <c r="I102" s="2"/>
      <c r="J102" s="1" t="s">
        <v>265</v>
      </c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>
      <c r="A103" s="1"/>
      <c r="B103" s="37">
        <v>7885</v>
      </c>
      <c r="C103" s="37" t="s">
        <v>182</v>
      </c>
      <c r="D103" s="37"/>
      <c r="E103" s="165"/>
      <c r="F103" s="136">
        <v>900</v>
      </c>
      <c r="G103" s="136">
        <v>900</v>
      </c>
      <c r="H103" s="136">
        <v>900</v>
      </c>
      <c r="I103" s="2"/>
      <c r="J103" s="1" t="s">
        <v>266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>
      <c r="A104" s="1"/>
      <c r="B104" s="37">
        <v>7896</v>
      </c>
      <c r="C104" s="37" t="s">
        <v>183</v>
      </c>
      <c r="D104" s="37"/>
      <c r="E104" s="165"/>
      <c r="F104" s="147">
        <v>500</v>
      </c>
      <c r="G104" s="147">
        <v>1000</v>
      </c>
      <c r="H104" s="136">
        <v>1000</v>
      </c>
      <c r="I104" s="2"/>
      <c r="J104" s="1" t="s">
        <v>267</v>
      </c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75" customHeight="1" thickBot="1">
      <c r="A105" s="1"/>
      <c r="B105" s="37">
        <v>7910</v>
      </c>
      <c r="C105" s="37" t="s">
        <v>184</v>
      </c>
      <c r="D105" s="37"/>
      <c r="E105" s="121"/>
      <c r="F105" s="121">
        <v>25920</v>
      </c>
      <c r="G105" s="121">
        <v>25000</v>
      </c>
      <c r="H105" s="136">
        <v>25000</v>
      </c>
      <c r="I105" s="2"/>
      <c r="J105" s="1" t="s">
        <v>268</v>
      </c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75" customHeight="1" thickBot="1">
      <c r="A106" s="1"/>
      <c r="B106" s="37"/>
      <c r="C106" s="37" t="s">
        <v>185</v>
      </c>
      <c r="D106" s="37"/>
      <c r="E106" s="222">
        <f>SUM(E83:E105)</f>
        <v>0</v>
      </c>
      <c r="F106" s="221">
        <f>SUM(F83:F105)</f>
        <v>438324</v>
      </c>
      <c r="G106" s="221">
        <f>SUM(G83:G105)</f>
        <v>449864</v>
      </c>
      <c r="H106" s="221">
        <f>SUM(H83:H105)</f>
        <v>449864</v>
      </c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6.5" customHeight="1" thickBot="1">
      <c r="A107" s="1"/>
      <c r="B107" s="37"/>
      <c r="C107" s="37"/>
      <c r="D107" s="37"/>
      <c r="E107" s="162"/>
      <c r="F107" s="162"/>
      <c r="G107" s="162"/>
      <c r="H107" s="162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6.5" customHeight="1" thickBot="1">
      <c r="A108" s="1"/>
      <c r="B108" s="1"/>
      <c r="C108" s="86" t="s">
        <v>203</v>
      </c>
      <c r="D108" s="86"/>
      <c r="E108" s="219">
        <f>E106+E76+E62+E52+E31+E81+E65</f>
        <v>0</v>
      </c>
      <c r="F108" s="221">
        <f>F106+F76+F65+F62+F52+F31+F81</f>
        <v>1257624</v>
      </c>
      <c r="G108" s="220">
        <f>G31+G52+G62+G65+G76+G81+G106</f>
        <v>1344284</v>
      </c>
      <c r="H108" s="221">
        <f>H106+H81+H76+H65+H62+H52+H31</f>
        <v>1334801</v>
      </c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s="241" customFormat="1" ht="16.5" customHeight="1">
      <c r="A109" s="1"/>
      <c r="B109" s="1"/>
      <c r="C109" s="86"/>
      <c r="D109" s="86"/>
      <c r="E109" s="245"/>
      <c r="F109" s="245"/>
      <c r="G109" s="245"/>
      <c r="H109" s="245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" customHeight="1" thickBot="1">
      <c r="A110" s="241"/>
      <c r="F110"/>
    </row>
    <row r="111" spans="1:25" s="198" customFormat="1" ht="15" customHeight="1" thickBot="1">
      <c r="B111" s="198" t="s">
        <v>204</v>
      </c>
      <c r="E111" s="231">
        <v>0</v>
      </c>
      <c r="F111" s="233">
        <v>2000000</v>
      </c>
      <c r="G111" s="232">
        <v>2000000</v>
      </c>
      <c r="H111" s="233">
        <v>2000000</v>
      </c>
    </row>
    <row r="112" spans="1:25" ht="15" customHeight="1" thickBot="1">
      <c r="F112"/>
    </row>
    <row r="113" spans="1:26" ht="15" customHeight="1" thickBot="1">
      <c r="B113" t="s">
        <v>186</v>
      </c>
      <c r="E113" s="228">
        <f>E108+E111</f>
        <v>0</v>
      </c>
      <c r="F113" s="229">
        <f>F108+F111</f>
        <v>3257624</v>
      </c>
      <c r="G113" s="230">
        <f>G108+G111</f>
        <v>3344284</v>
      </c>
      <c r="H113" s="229">
        <f>H108</f>
        <v>1334801</v>
      </c>
    </row>
    <row r="114" spans="1:26" ht="15" customHeight="1">
      <c r="F114"/>
    </row>
    <row r="115" spans="1:26">
      <c r="A115" s="1"/>
      <c r="B115" s="116" t="s">
        <v>81</v>
      </c>
      <c r="C115" s="86"/>
      <c r="D115" s="86"/>
      <c r="E115" s="21"/>
      <c r="F115" s="21"/>
      <c r="G115" s="21"/>
      <c r="H115" s="21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6" ht="15.75" customHeight="1" thickBot="1">
      <c r="A116" s="1"/>
      <c r="B116" s="1"/>
      <c r="C116" s="37" t="s">
        <v>81</v>
      </c>
      <c r="D116" s="86"/>
      <c r="E116" s="120">
        <f>F116</f>
        <v>229961.96</v>
      </c>
      <c r="F116" s="120">
        <f>'Res 1'!H22</f>
        <v>229961.96</v>
      </c>
      <c r="G116" s="136">
        <f>'Res 1'!M22</f>
        <v>406743.84414285718</v>
      </c>
      <c r="H116" s="136">
        <f>'Res 1'!N22</f>
        <v>229962</v>
      </c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6" ht="15.75" customHeight="1" thickBot="1">
      <c r="A117" s="1"/>
      <c r="B117" s="86" t="s">
        <v>205</v>
      </c>
      <c r="D117" s="86"/>
      <c r="E117" s="223">
        <f>E113+E116</f>
        <v>229961.96</v>
      </c>
      <c r="F117" s="225" t="s">
        <v>4</v>
      </c>
      <c r="G117" s="224">
        <f t="shared" ref="G117" si="11">G113+G116</f>
        <v>3751027.844142857</v>
      </c>
      <c r="H117" s="225">
        <f>H113+H116</f>
        <v>1564763</v>
      </c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6" ht="15.75" customHeight="1">
      <c r="A118" s="1"/>
      <c r="B118" s="1"/>
      <c r="C118" s="86"/>
      <c r="D118" s="86"/>
      <c r="E118" s="169"/>
      <c r="F118" s="169"/>
      <c r="G118" s="169"/>
      <c r="H118" s="169"/>
      <c r="I118" s="169"/>
      <c r="J118" s="2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21" customHeight="1" thickBot="1">
      <c r="A119" s="1"/>
      <c r="B119" s="273" t="s">
        <v>210</v>
      </c>
      <c r="C119" s="273"/>
      <c r="D119" s="273"/>
      <c r="E119" s="273"/>
      <c r="F119" s="273"/>
      <c r="G119" s="273"/>
      <c r="H119" s="273"/>
      <c r="I119" s="169"/>
      <c r="J119" s="2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6.5" customHeight="1" thickBot="1">
      <c r="A120" s="1"/>
      <c r="B120" s="170" t="s">
        <v>187</v>
      </c>
      <c r="C120" s="171"/>
      <c r="D120" s="172"/>
      <c r="E120" s="173"/>
      <c r="F120" s="203"/>
      <c r="G120" s="174"/>
      <c r="H120" s="175"/>
      <c r="I120" s="169"/>
      <c r="J120" s="2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6.5" customHeight="1" thickBot="1">
      <c r="A121" s="1"/>
      <c r="B121" s="176" t="s">
        <v>188</v>
      </c>
      <c r="C121" s="177" t="s">
        <v>189</v>
      </c>
      <c r="D121" s="178" t="s">
        <v>190</v>
      </c>
      <c r="E121" s="179" t="s">
        <v>191</v>
      </c>
      <c r="F121" s="217" t="s">
        <v>207</v>
      </c>
      <c r="G121" s="216" t="s">
        <v>192</v>
      </c>
      <c r="H121" s="180" t="s">
        <v>193</v>
      </c>
      <c r="I121" s="169"/>
      <c r="J121" s="2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8" customHeight="1">
      <c r="A122" s="1"/>
      <c r="B122" s="181" t="s">
        <v>194</v>
      </c>
      <c r="C122" s="182">
        <v>88</v>
      </c>
      <c r="D122" s="183">
        <v>1.3090000000000001E-3</v>
      </c>
      <c r="E122" s="212">
        <f>(F9*D122)/E130</f>
        <v>137.18581800000001</v>
      </c>
      <c r="F122" s="213">
        <v>218.17</v>
      </c>
      <c r="G122" s="213">
        <v>25.09</v>
      </c>
      <c r="H122" s="214">
        <v>380.26</v>
      </c>
      <c r="I122" s="169"/>
      <c r="J122" s="2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8" customHeight="1">
      <c r="A123" s="1"/>
      <c r="B123" s="184" t="s">
        <v>195</v>
      </c>
      <c r="C123" s="185">
        <v>64</v>
      </c>
      <c r="D123" s="186">
        <v>1.686E-3</v>
      </c>
      <c r="E123" s="207">
        <f>(F9*D123)/E130</f>
        <v>176.69617200000002</v>
      </c>
      <c r="F123" s="201">
        <v>281</v>
      </c>
      <c r="G123" s="201">
        <v>32.31</v>
      </c>
      <c r="H123" s="208">
        <f t="shared" ref="H123:H127" si="12">E123+F123+G123</f>
        <v>490.00617200000005</v>
      </c>
      <c r="I123" s="169"/>
      <c r="J123" s="2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8" customHeight="1">
      <c r="A124" s="1"/>
      <c r="B124" s="184" t="s">
        <v>196</v>
      </c>
      <c r="C124" s="185">
        <v>72</v>
      </c>
      <c r="D124" s="186">
        <v>2.343E-3</v>
      </c>
      <c r="E124" s="207">
        <f>(F9*D124)/E130</f>
        <v>245.55108600000003</v>
      </c>
      <c r="F124" s="201">
        <v>390.5</v>
      </c>
      <c r="G124" s="201">
        <v>44.9</v>
      </c>
      <c r="H124" s="208">
        <f t="shared" si="12"/>
        <v>680.95108600000003</v>
      </c>
      <c r="I124" s="169"/>
      <c r="J124" s="2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8" customHeight="1">
      <c r="A125" s="1"/>
      <c r="B125" s="184" t="s">
        <v>197</v>
      </c>
      <c r="C125" s="185">
        <v>80</v>
      </c>
      <c r="D125" s="186">
        <v>2.5829999999999998E-3</v>
      </c>
      <c r="E125" s="207">
        <f>(F9*D125)/E130</f>
        <v>270.70356599999997</v>
      </c>
      <c r="F125" s="201">
        <v>430.5</v>
      </c>
      <c r="G125" s="201">
        <v>49.5</v>
      </c>
      <c r="H125" s="208">
        <f t="shared" si="12"/>
        <v>750.70356599999991</v>
      </c>
      <c r="I125" s="169"/>
      <c r="J125" s="2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8" customHeight="1">
      <c r="A126" s="1"/>
      <c r="B126" s="184" t="s">
        <v>198</v>
      </c>
      <c r="C126" s="185">
        <v>72</v>
      </c>
      <c r="D126" s="186">
        <v>2.9949999999999998E-3</v>
      </c>
      <c r="E126" s="207">
        <f>(F9*D126)/E130</f>
        <v>313.88198999999997</v>
      </c>
      <c r="F126" s="201">
        <v>499.17</v>
      </c>
      <c r="G126" s="201">
        <v>57.39</v>
      </c>
      <c r="H126" s="208">
        <f t="shared" si="12"/>
        <v>870.44198999999992</v>
      </c>
      <c r="I126" s="169"/>
      <c r="J126" s="2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8.75" customHeight="1" thickBot="1">
      <c r="A127" s="1"/>
      <c r="B127" s="187" t="s">
        <v>199</v>
      </c>
      <c r="C127" s="188">
        <v>56</v>
      </c>
      <c r="D127" s="189">
        <v>3.3189999999999999E-3</v>
      </c>
      <c r="E127" s="209">
        <f>(F9*D127)/E130</f>
        <v>347.83783799999998</v>
      </c>
      <c r="F127" s="210">
        <v>553.16999999999996</v>
      </c>
      <c r="G127" s="210">
        <v>63.6</v>
      </c>
      <c r="H127" s="211">
        <f t="shared" si="12"/>
        <v>964.60783800000002</v>
      </c>
      <c r="I127" s="169"/>
      <c r="J127" s="2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>
      <c r="A128" s="1"/>
      <c r="B128" s="37"/>
      <c r="C128" s="1"/>
      <c r="D128" s="1"/>
      <c r="E128" s="1"/>
      <c r="F128" s="1"/>
      <c r="G128" s="1"/>
      <c r="H128" s="1"/>
      <c r="I128" s="169"/>
      <c r="J128" s="2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>
      <c r="A129" s="1"/>
      <c r="B129" s="271" t="s">
        <v>200</v>
      </c>
      <c r="C129" s="272"/>
      <c r="D129" s="1"/>
      <c r="E129" s="1">
        <v>432</v>
      </c>
      <c r="F129" s="1"/>
      <c r="G129" s="1"/>
      <c r="H129" s="1"/>
      <c r="I129" s="169"/>
      <c r="J129" s="2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>
      <c r="A130" s="1"/>
      <c r="B130" s="37" t="s">
        <v>201</v>
      </c>
      <c r="C130" s="1"/>
      <c r="D130" s="1"/>
      <c r="E130" s="1">
        <v>12</v>
      </c>
      <c r="F130" s="1"/>
      <c r="G130" s="37" t="s">
        <v>202</v>
      </c>
      <c r="H130" s="37"/>
      <c r="I130" s="169"/>
      <c r="J130" s="2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>
      <c r="A131" s="1"/>
      <c r="B131" s="1"/>
      <c r="C131" s="86"/>
      <c r="D131" s="86"/>
      <c r="E131" s="169"/>
      <c r="F131" s="169"/>
      <c r="G131" s="169"/>
      <c r="H131" s="169"/>
      <c r="I131" s="169"/>
      <c r="J131" s="2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21" customHeight="1" thickBot="1">
      <c r="A132" s="1"/>
      <c r="B132" s="273" t="s">
        <v>211</v>
      </c>
      <c r="C132" s="273"/>
      <c r="D132" s="273"/>
      <c r="E132" s="273"/>
      <c r="F132" s="273"/>
      <c r="G132" s="273"/>
      <c r="H132" s="273"/>
      <c r="I132" s="190"/>
      <c r="J132" s="2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22.35" customHeight="1" thickBot="1">
      <c r="A133" s="1"/>
      <c r="B133" s="170" t="s">
        <v>187</v>
      </c>
      <c r="C133" s="171"/>
      <c r="D133" s="172"/>
      <c r="E133" s="173"/>
      <c r="F133" s="203"/>
      <c r="G133" s="174"/>
      <c r="H133" s="175"/>
      <c r="I133" s="276"/>
      <c r="J133" s="2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37.700000000000003" customHeight="1" thickBot="1">
      <c r="A134" s="1"/>
      <c r="B134" s="176" t="s">
        <v>188</v>
      </c>
      <c r="C134" s="177" t="s">
        <v>189</v>
      </c>
      <c r="D134" s="178" t="s">
        <v>190</v>
      </c>
      <c r="E134" s="200" t="s">
        <v>206</v>
      </c>
      <c r="F134" s="217" t="s">
        <v>207</v>
      </c>
      <c r="G134" s="216" t="s">
        <v>192</v>
      </c>
      <c r="H134" s="180" t="s">
        <v>193</v>
      </c>
      <c r="I134" s="272"/>
      <c r="J134" s="2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8.75" customHeight="1">
      <c r="A135" s="1"/>
      <c r="B135" s="181" t="s">
        <v>194</v>
      </c>
      <c r="C135" s="182">
        <v>88</v>
      </c>
      <c r="D135" s="183">
        <v>1.3090000000000001E-3</v>
      </c>
      <c r="E135" s="212">
        <f>(G9*D135)/E143</f>
        <v>146.63897966666667</v>
      </c>
      <c r="F135" s="213">
        <f t="shared" ref="F135:F140" si="13">G$111*D135/12</f>
        <v>218.16666666666666</v>
      </c>
      <c r="G135" s="213">
        <f>(G116*D135)/E143</f>
        <v>44.368974331916668</v>
      </c>
      <c r="H135" s="214">
        <f>E135+F135+G135</f>
        <v>409.17462066525002</v>
      </c>
      <c r="I135" s="191"/>
      <c r="J135" s="2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8.75" customHeight="1">
      <c r="A136" s="1"/>
      <c r="B136" s="184" t="s">
        <v>195</v>
      </c>
      <c r="C136" s="185">
        <v>64</v>
      </c>
      <c r="D136" s="186">
        <v>1.686E-3</v>
      </c>
      <c r="E136" s="207">
        <f>(G9*D136)/E143</f>
        <v>188.87190200000001</v>
      </c>
      <c r="F136" s="201">
        <f t="shared" si="13"/>
        <v>281</v>
      </c>
      <c r="G136" s="201">
        <f>(G116*D136)/E143</f>
        <v>57.147510102071436</v>
      </c>
      <c r="H136" s="208">
        <f t="shared" ref="H136:H140" si="14">E136+F136+G136</f>
        <v>527.01941210207144</v>
      </c>
      <c r="I136" s="191"/>
      <c r="J136" s="2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8.75" customHeight="1">
      <c r="A137" s="192"/>
      <c r="B137" s="184" t="s">
        <v>196</v>
      </c>
      <c r="C137" s="185">
        <v>72</v>
      </c>
      <c r="D137" s="186">
        <v>2.343E-3</v>
      </c>
      <c r="E137" s="207">
        <f>(G9*D137)/E143</f>
        <v>262.471451</v>
      </c>
      <c r="F137" s="201">
        <f t="shared" si="13"/>
        <v>390.5</v>
      </c>
      <c r="G137" s="201">
        <f>(G116*D137)/E143</f>
        <v>79.416735568892861</v>
      </c>
      <c r="H137" s="208">
        <f t="shared" si="14"/>
        <v>732.38818656889282</v>
      </c>
      <c r="I137" s="191"/>
      <c r="J137" s="193"/>
      <c r="K137" s="192"/>
      <c r="L137" s="192"/>
      <c r="M137" s="192"/>
      <c r="N137" s="192"/>
      <c r="O137" s="192"/>
      <c r="P137" s="192"/>
      <c r="Q137" s="192"/>
      <c r="R137" s="192"/>
      <c r="S137" s="192"/>
      <c r="T137" s="192"/>
      <c r="U137" s="192"/>
      <c r="V137" s="192"/>
      <c r="W137" s="192"/>
      <c r="X137" s="192"/>
      <c r="Y137" s="192"/>
      <c r="Z137" s="192"/>
    </row>
    <row r="138" spans="1:26" ht="18" customHeight="1">
      <c r="A138" s="1"/>
      <c r="B138" s="184" t="s">
        <v>197</v>
      </c>
      <c r="C138" s="185">
        <v>80</v>
      </c>
      <c r="D138" s="186">
        <v>2.5829999999999998E-3</v>
      </c>
      <c r="E138" s="207">
        <f>(G9*D138)/E143</f>
        <v>289.35713099999998</v>
      </c>
      <c r="F138" s="201">
        <f t="shared" si="13"/>
        <v>430.5</v>
      </c>
      <c r="G138" s="201">
        <f>(G116*D138)/E143</f>
        <v>87.551612451749989</v>
      </c>
      <c r="H138" s="208">
        <f t="shared" si="14"/>
        <v>807.40874345174996</v>
      </c>
      <c r="I138" s="191"/>
      <c r="J138" s="2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8" customHeight="1">
      <c r="A139" s="1"/>
      <c r="B139" s="184" t="s">
        <v>198</v>
      </c>
      <c r="C139" s="185">
        <v>72</v>
      </c>
      <c r="D139" s="186">
        <v>2.9949999999999998E-3</v>
      </c>
      <c r="E139" s="207">
        <f>(G9*D139)/E143</f>
        <v>335.51088166666665</v>
      </c>
      <c r="F139" s="201">
        <f t="shared" si="13"/>
        <v>499.16666666666669</v>
      </c>
      <c r="G139" s="201">
        <f>(G116*D139)/E143</f>
        <v>101.51648443398811</v>
      </c>
      <c r="H139" s="208">
        <f t="shared" si="14"/>
        <v>936.19403276732146</v>
      </c>
      <c r="I139" s="191"/>
      <c r="J139" s="2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8.75" customHeight="1" thickBot="1">
      <c r="A140" s="1"/>
      <c r="B140" s="187" t="s">
        <v>199</v>
      </c>
      <c r="C140" s="188">
        <v>56</v>
      </c>
      <c r="D140" s="189">
        <v>3.3189999999999999E-3</v>
      </c>
      <c r="E140" s="209">
        <f>(G9*D140)/E143</f>
        <v>371.80654966666663</v>
      </c>
      <c r="F140" s="210">
        <f t="shared" si="13"/>
        <v>553.16666666666663</v>
      </c>
      <c r="G140" s="210">
        <f>(G116*D140)/E143</f>
        <v>112.49856822584525</v>
      </c>
      <c r="H140" s="211">
        <f t="shared" si="14"/>
        <v>1037.4717845591786</v>
      </c>
      <c r="I140" s="191"/>
      <c r="J140" s="2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37"/>
      <c r="C141" s="1"/>
      <c r="D141" s="1"/>
      <c r="E141" s="1"/>
      <c r="F141" s="1"/>
      <c r="G141" s="1"/>
      <c r="H141" s="1"/>
      <c r="I141" s="1"/>
      <c r="J141" s="2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271" t="s">
        <v>200</v>
      </c>
      <c r="C142" s="272"/>
      <c r="D142" s="1"/>
      <c r="E142" s="1">
        <v>432</v>
      </c>
      <c r="F142" s="1"/>
      <c r="G142" s="1"/>
      <c r="H142" s="1"/>
      <c r="I142" s="1"/>
      <c r="J142" s="2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37" t="s">
        <v>201</v>
      </c>
      <c r="C143" s="1"/>
      <c r="D143" s="1"/>
      <c r="E143" s="1">
        <v>12</v>
      </c>
      <c r="F143" s="1"/>
      <c r="G143" s="37" t="s">
        <v>202</v>
      </c>
      <c r="H143" s="37"/>
      <c r="I143" s="1"/>
      <c r="J143" s="2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2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21" customHeight="1" thickBot="1">
      <c r="A145" s="1"/>
      <c r="B145" s="281" t="s">
        <v>212</v>
      </c>
      <c r="C145" s="281"/>
      <c r="D145" s="281"/>
      <c r="E145" s="281"/>
      <c r="F145" s="281"/>
      <c r="G145" s="281"/>
      <c r="H145" s="281"/>
      <c r="I145" s="1"/>
      <c r="J145" s="2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thickBot="1">
      <c r="A146" s="1"/>
      <c r="B146" s="170" t="s">
        <v>187</v>
      </c>
      <c r="C146" s="171"/>
      <c r="D146" s="172"/>
      <c r="E146" s="203"/>
      <c r="F146" s="203"/>
      <c r="G146" s="204"/>
      <c r="H146" s="205"/>
      <c r="I146" s="1"/>
      <c r="J146" s="2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30.75" customHeight="1" thickBot="1">
      <c r="A147" s="1"/>
      <c r="B147" s="176" t="s">
        <v>188</v>
      </c>
      <c r="C147" s="177" t="s">
        <v>189</v>
      </c>
      <c r="D147" s="202" t="s">
        <v>190</v>
      </c>
      <c r="E147" s="215" t="str">
        <f>E134</f>
        <v>Normal Maintenance</v>
      </c>
      <c r="F147" s="217" t="s">
        <v>207</v>
      </c>
      <c r="G147" s="218" t="s">
        <v>192</v>
      </c>
      <c r="H147" s="206" t="s">
        <v>193</v>
      </c>
      <c r="I147" s="1"/>
      <c r="J147" s="2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8" customHeight="1">
      <c r="A148" s="1"/>
      <c r="B148" s="181" t="s">
        <v>194</v>
      </c>
      <c r="C148" s="182">
        <v>88</v>
      </c>
      <c r="D148" s="183">
        <v>1.3090000000000001E-3</v>
      </c>
      <c r="E148" s="212">
        <f>(G9*D148)/E156</f>
        <v>146.63897966666667</v>
      </c>
      <c r="F148" s="213">
        <f t="shared" ref="F148:F153" si="15">G$111*D148/12</f>
        <v>218.16666666666666</v>
      </c>
      <c r="G148" s="213">
        <f>(H116*D148)/E156</f>
        <v>25.0850215</v>
      </c>
      <c r="H148" s="214">
        <f t="shared" ref="H148:H153" si="16">E148+F148+G148</f>
        <v>389.89066783333334</v>
      </c>
      <c r="I148" s="1"/>
      <c r="J148" s="2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8" customHeight="1">
      <c r="A149" s="1"/>
      <c r="B149" s="184" t="s">
        <v>195</v>
      </c>
      <c r="C149" s="185">
        <v>64</v>
      </c>
      <c r="D149" s="186">
        <v>1.686E-3</v>
      </c>
      <c r="E149" s="207">
        <f>(G9*D149)/E156</f>
        <v>188.87190200000001</v>
      </c>
      <c r="F149" s="201">
        <f t="shared" si="15"/>
        <v>281</v>
      </c>
      <c r="G149" s="201">
        <f>(H116*D149)/E156</f>
        <v>32.309660999999998</v>
      </c>
      <c r="H149" s="208">
        <f t="shared" si="16"/>
        <v>502.18156299999998</v>
      </c>
      <c r="I149" s="1"/>
      <c r="J149" s="2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8" customHeight="1">
      <c r="A150" s="1"/>
      <c r="B150" s="184" t="s">
        <v>196</v>
      </c>
      <c r="C150" s="185">
        <v>72</v>
      </c>
      <c r="D150" s="186">
        <v>2.343E-3</v>
      </c>
      <c r="E150" s="207">
        <f>(G9*D150)/E156</f>
        <v>262.471451</v>
      </c>
      <c r="F150" s="201">
        <f t="shared" si="15"/>
        <v>390.5</v>
      </c>
      <c r="G150" s="201">
        <f>(H116*D150)/E156</f>
        <v>44.900080500000001</v>
      </c>
      <c r="H150" s="208">
        <f t="shared" si="16"/>
        <v>697.87153149999995</v>
      </c>
      <c r="I150" s="1"/>
      <c r="J150" s="2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8" customHeight="1">
      <c r="A151" s="1"/>
      <c r="B151" s="184" t="s">
        <v>197</v>
      </c>
      <c r="C151" s="185">
        <v>80</v>
      </c>
      <c r="D151" s="186">
        <v>2.5829999999999998E-3</v>
      </c>
      <c r="E151" s="207">
        <f>(G9*D151)/E156</f>
        <v>289.35713099999998</v>
      </c>
      <c r="F151" s="201">
        <f t="shared" si="15"/>
        <v>430.5</v>
      </c>
      <c r="G151" s="201">
        <f>(H116*D151)/E156</f>
        <v>49.499320499999989</v>
      </c>
      <c r="H151" s="208">
        <f t="shared" si="16"/>
        <v>769.35645149999993</v>
      </c>
      <c r="I151" s="1"/>
      <c r="J151" s="2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8" customHeight="1">
      <c r="A152" s="1"/>
      <c r="B152" s="184" t="s">
        <v>198</v>
      </c>
      <c r="C152" s="185">
        <v>72</v>
      </c>
      <c r="D152" s="186">
        <v>2.9949999999999998E-3</v>
      </c>
      <c r="E152" s="207">
        <f>(G9*D152)/E156</f>
        <v>335.51088166666665</v>
      </c>
      <c r="F152" s="201">
        <f t="shared" si="15"/>
        <v>499.16666666666669</v>
      </c>
      <c r="G152" s="201">
        <f>(H116*D152)/E156</f>
        <v>57.394682499999995</v>
      </c>
      <c r="H152" s="208">
        <f t="shared" si="16"/>
        <v>892.07223083333338</v>
      </c>
      <c r="I152" s="1"/>
      <c r="J152" s="2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8.75" customHeight="1" thickBot="1">
      <c r="A153" s="1"/>
      <c r="B153" s="187" t="s">
        <v>199</v>
      </c>
      <c r="C153" s="188">
        <v>56</v>
      </c>
      <c r="D153" s="189">
        <v>3.3189999999999999E-3</v>
      </c>
      <c r="E153" s="209">
        <f>(G9*D153)/E156</f>
        <v>371.80654966666663</v>
      </c>
      <c r="F153" s="210">
        <f t="shared" si="15"/>
        <v>553.16666666666663</v>
      </c>
      <c r="G153" s="210">
        <f>(H116*D153)/E156</f>
        <v>63.6036565</v>
      </c>
      <c r="H153" s="211">
        <f t="shared" si="16"/>
        <v>988.57687283333325</v>
      </c>
      <c r="I153" s="1"/>
      <c r="J153" s="2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37"/>
      <c r="C154" s="1"/>
      <c r="D154" s="1"/>
      <c r="E154" s="1"/>
      <c r="F154" s="1"/>
      <c r="G154" s="1"/>
      <c r="H154" s="1"/>
      <c r="I154" s="1"/>
      <c r="J154" s="2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271" t="s">
        <v>200</v>
      </c>
      <c r="C155" s="272"/>
      <c r="D155" s="1"/>
      <c r="E155" s="1">
        <v>432</v>
      </c>
      <c r="F155" s="1"/>
      <c r="G155" s="1"/>
      <c r="H155" s="1"/>
      <c r="I155" s="1"/>
      <c r="J155" s="2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37" t="s">
        <v>201</v>
      </c>
      <c r="C156" s="1"/>
      <c r="D156" s="1"/>
      <c r="E156" s="1">
        <v>12</v>
      </c>
      <c r="F156" s="1"/>
      <c r="G156" s="37" t="s">
        <v>202</v>
      </c>
      <c r="H156" s="37"/>
      <c r="I156" s="1"/>
      <c r="J156" s="2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2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2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2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2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2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2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2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2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2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2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2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2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2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2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2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2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2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2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2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2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2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2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2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2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2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2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2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2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2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2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2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2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2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2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2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2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2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2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2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2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2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2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2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2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2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2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2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2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2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2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2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2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2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2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2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2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2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2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2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2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2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2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2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2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2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2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2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2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2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2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2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2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2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2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2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2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2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2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2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2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2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2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2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2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2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2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2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2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2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2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2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2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2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2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2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2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2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2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2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2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2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2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2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2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2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2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2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2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2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2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2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2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2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2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2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2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2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2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2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2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2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2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2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2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2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2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2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2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2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2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2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2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2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2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2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2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2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2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2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2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2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2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2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2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2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2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2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2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2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2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2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2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2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2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2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2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2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2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2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2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2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2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2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2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2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2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2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2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2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2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2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2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2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2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2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2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2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2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2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2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2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2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2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2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2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2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2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2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2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2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2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2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2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2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2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2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2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2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2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2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2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2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2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2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2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2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2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2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2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2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2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2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2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2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2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2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2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2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2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2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2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2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2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2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2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2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2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2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2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2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2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2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2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2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2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2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2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2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2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2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2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2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2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2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2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2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2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2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2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2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2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2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2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2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2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2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2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2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2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2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2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2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2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2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2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2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2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2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2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2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2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2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2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2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2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2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2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2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2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2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2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2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2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2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2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2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2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2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2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2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2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2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2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2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2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2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2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2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2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2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2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2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2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2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2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2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2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2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2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2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2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2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2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2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2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2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2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2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2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2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2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2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2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2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2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2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2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2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2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2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2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2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2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2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2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2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2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2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2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2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2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2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2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2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2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2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2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2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2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2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2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2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2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2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2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2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2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2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2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2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2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2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2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2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2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2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2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2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2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2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2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2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2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2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2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2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2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2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2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2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2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2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2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2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2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2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2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2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2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2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2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2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2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2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2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2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2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2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2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2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2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2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2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2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2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2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2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2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2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2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2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2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2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2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2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2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2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2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2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2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2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2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2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2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2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2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2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2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2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2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2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2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2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2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2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2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2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2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2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2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2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2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2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2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2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2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2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2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2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2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2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2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2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2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2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2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2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2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2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2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2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2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2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2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2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2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2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2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2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2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2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2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2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2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2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2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2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2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2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2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2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2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2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2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2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2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2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2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2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2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2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2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2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2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2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2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2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2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2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2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2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2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2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2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2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2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2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2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2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2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2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2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2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2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2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2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2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2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2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2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2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2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2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2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2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2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2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2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2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2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2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2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2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2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2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2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2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2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2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2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2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2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2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2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2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2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2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2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2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2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2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2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2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2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2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2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2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2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2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2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2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2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2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2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2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2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2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2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2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2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2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2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2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2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2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2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2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2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2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2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2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2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2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2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2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2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2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2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2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2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2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2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2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2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2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2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2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2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2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2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2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2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2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2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2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2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2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2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2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2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2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2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2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2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2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2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2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2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2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2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2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2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2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2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2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2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2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2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2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2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2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2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2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2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2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2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2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2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2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2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2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2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2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2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2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2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2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2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2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2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2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2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2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2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2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2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2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2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2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2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2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2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2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2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2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2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2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2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2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2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2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2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2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2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2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2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2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2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2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2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2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2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2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2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2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2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2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2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2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2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2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2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2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2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2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2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2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2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2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2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2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2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2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2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2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2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2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2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2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2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2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2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2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2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2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2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2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2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2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2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2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2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2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2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2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2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2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2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2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2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2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2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2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2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2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2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2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2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2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2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2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2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2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2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2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2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2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2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2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2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2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2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2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2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2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2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2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2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2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2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2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2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2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2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2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2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2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2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2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2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2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2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2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2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2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2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2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2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2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2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2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2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2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2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2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2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2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2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2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2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2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2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2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2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2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2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2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2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2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2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2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2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2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2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2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2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2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2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2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2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2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2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2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2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2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2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2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2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2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2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2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2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2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2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2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2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2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2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2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2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2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2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2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2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2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2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2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2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2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2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2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2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>
      <c r="A999" s="1"/>
      <c r="B999" s="1"/>
      <c r="C999" s="1"/>
      <c r="D999" s="1"/>
      <c r="E999" s="1"/>
      <c r="F999" s="1"/>
      <c r="G999" s="1"/>
      <c r="H999" s="1"/>
      <c r="I999" s="1"/>
      <c r="J999" s="2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>
      <c r="A1000" s="1"/>
      <c r="B1000" s="1"/>
      <c r="C1000" s="1"/>
      <c r="D1000" s="1"/>
      <c r="E1000" s="1"/>
      <c r="F1000" s="1"/>
      <c r="G1000" s="1"/>
      <c r="H1000" s="1"/>
      <c r="I1000" s="1"/>
      <c r="J1000" s="2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>
      <c r="A1001" s="1"/>
      <c r="B1001" s="1"/>
      <c r="C1001" s="1"/>
      <c r="D1001" s="1"/>
      <c r="E1001" s="1"/>
      <c r="F1001" s="1"/>
      <c r="G1001" s="1"/>
      <c r="H1001" s="1"/>
      <c r="I1001" s="1"/>
      <c r="J1001" s="2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>
      <c r="A1002" s="1"/>
      <c r="B1002" s="1"/>
      <c r="C1002" s="1"/>
      <c r="D1002" s="1"/>
      <c r="E1002" s="1"/>
      <c r="F1002" s="1"/>
      <c r="G1002" s="1"/>
      <c r="H1002" s="1"/>
      <c r="I1002" s="1"/>
      <c r="J1002" s="2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>
      <c r="A1003" s="1"/>
      <c r="B1003" s="1"/>
      <c r="C1003" s="1"/>
      <c r="D1003" s="1"/>
      <c r="E1003" s="1"/>
      <c r="F1003" s="1"/>
      <c r="G1003" s="1"/>
      <c r="H1003" s="1"/>
      <c r="I1003" s="1"/>
      <c r="J1003" s="2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>
      <c r="A1004" s="1"/>
      <c r="B1004" s="1"/>
      <c r="C1004" s="1"/>
      <c r="D1004" s="1"/>
      <c r="E1004" s="1"/>
      <c r="F1004" s="1"/>
      <c r="G1004" s="1"/>
      <c r="H1004" s="1"/>
      <c r="I1004" s="1"/>
      <c r="J1004" s="2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1:26">
      <c r="A1005" s="1"/>
      <c r="B1005" s="1"/>
      <c r="C1005" s="1"/>
      <c r="D1005" s="1"/>
      <c r="E1005" s="1"/>
      <c r="F1005" s="1"/>
      <c r="G1005" s="1"/>
      <c r="H1005" s="1"/>
      <c r="I1005" s="1"/>
      <c r="J1005" s="2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1:26">
      <c r="A1006" s="1"/>
      <c r="B1006" s="1"/>
      <c r="C1006" s="1"/>
      <c r="D1006" s="1"/>
      <c r="E1006" s="1"/>
      <c r="F1006" s="1"/>
      <c r="G1006" s="1"/>
      <c r="H1006" s="1"/>
      <c r="I1006" s="1"/>
      <c r="J1006" s="2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1:26">
      <c r="A1007" s="1"/>
      <c r="B1007" s="1"/>
      <c r="C1007" s="1"/>
      <c r="D1007" s="1"/>
      <c r="E1007" s="1"/>
      <c r="F1007" s="1"/>
      <c r="G1007" s="1"/>
      <c r="H1007" s="1"/>
      <c r="I1007" s="1"/>
      <c r="J1007" s="2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1:26">
      <c r="A1008" s="1"/>
      <c r="B1008" s="1"/>
      <c r="C1008" s="1"/>
      <c r="D1008" s="1"/>
      <c r="E1008" s="1"/>
      <c r="F1008" s="1"/>
      <c r="G1008" s="1"/>
      <c r="H1008" s="1"/>
      <c r="I1008" s="1"/>
      <c r="J1008" s="2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1:26">
      <c r="A1009" s="1"/>
      <c r="B1009" s="1"/>
      <c r="C1009" s="1"/>
      <c r="D1009" s="1"/>
      <c r="E1009" s="1"/>
      <c r="F1009" s="1"/>
      <c r="G1009" s="1"/>
      <c r="H1009" s="1"/>
      <c r="I1009" s="1"/>
      <c r="J1009" s="2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</sheetData>
  <mergeCells count="21">
    <mergeCell ref="I133:I134"/>
    <mergeCell ref="B132:H132"/>
    <mergeCell ref="B119:H119"/>
    <mergeCell ref="J30:N30"/>
    <mergeCell ref="J35:N35"/>
    <mergeCell ref="J39:N39"/>
    <mergeCell ref="J50:N50"/>
    <mergeCell ref="J55:N55"/>
    <mergeCell ref="J58:N58"/>
    <mergeCell ref="J78:N78"/>
    <mergeCell ref="J83:N83"/>
    <mergeCell ref="B145:H145"/>
    <mergeCell ref="E6:F6"/>
    <mergeCell ref="B4:H4"/>
    <mergeCell ref="B155:C155"/>
    <mergeCell ref="B129:C129"/>
    <mergeCell ref="B3:H3"/>
    <mergeCell ref="B2:H2"/>
    <mergeCell ref="B1:H1"/>
    <mergeCell ref="F7:F8"/>
    <mergeCell ref="B142:C142"/>
  </mergeCells>
  <printOptions horizontalCentered="1"/>
  <pageMargins left="0.25" right="0.25" top="0.16" bottom="0.16" header="0.16" footer="0.16"/>
  <pageSetup scale="89" fitToHeight="4" orientation="portrait" r:id="rId1"/>
  <rowBreaks count="1" manualBreakCount="1">
    <brk id="11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Z997"/>
  <sheetViews>
    <sheetView tabSelected="1" workbookViewId="0">
      <selection activeCell="N8" sqref="N8:N10"/>
    </sheetView>
  </sheetViews>
  <sheetFormatPr defaultColWidth="13.44140625" defaultRowHeight="15" customHeight="1"/>
  <cols>
    <col min="1" max="1" width="1.6640625" customWidth="1"/>
    <col min="2" max="2" width="5.88671875" customWidth="1"/>
    <col min="3" max="3" width="19.88671875" customWidth="1"/>
    <col min="4" max="5" width="6.6640625" customWidth="1"/>
    <col min="6" max="10" width="7.6640625" customWidth="1"/>
    <col min="11" max="11" width="8.33203125" customWidth="1"/>
    <col min="12" max="12" width="8.5546875" customWidth="1"/>
    <col min="13" max="13" width="7.6640625" customWidth="1"/>
    <col min="14" max="24" width="9.6640625" customWidth="1"/>
    <col min="25" max="26" width="8" customWidth="1"/>
  </cols>
  <sheetData>
    <row r="1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4" t="s">
        <v>1</v>
      </c>
      <c r="M1" s="1"/>
      <c r="N1" s="20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20.25" customHeight="1">
      <c r="A2" s="1"/>
      <c r="B2" s="3"/>
      <c r="C2" s="280" t="s">
        <v>0</v>
      </c>
      <c r="D2" s="272"/>
      <c r="E2" s="272"/>
      <c r="F2" s="272"/>
      <c r="G2" s="272"/>
      <c r="H2" s="272"/>
      <c r="I2" s="272"/>
      <c r="J2" s="272"/>
      <c r="K2" s="272"/>
      <c r="L2" s="272"/>
      <c r="M2" s="26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3"/>
      <c r="C3" s="267" t="s">
        <v>3</v>
      </c>
      <c r="D3" s="272"/>
      <c r="E3" s="272"/>
      <c r="F3" s="272"/>
      <c r="G3" s="272"/>
      <c r="H3" s="272"/>
      <c r="I3" s="272"/>
      <c r="J3" s="272"/>
      <c r="K3" s="272"/>
      <c r="L3" s="272"/>
      <c r="M3" s="26" t="s">
        <v>16</v>
      </c>
      <c r="N3" s="28" t="s">
        <v>209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267" t="s">
        <v>214</v>
      </c>
      <c r="C4" s="272"/>
      <c r="D4" s="272"/>
      <c r="E4" s="272"/>
      <c r="F4" s="272"/>
      <c r="G4" s="272"/>
      <c r="H4" s="272"/>
      <c r="I4" s="272"/>
      <c r="J4" s="272"/>
      <c r="K4" s="272"/>
      <c r="L4" s="272"/>
      <c r="M4" s="26" t="s">
        <v>17</v>
      </c>
      <c r="N4" s="28" t="s">
        <v>17</v>
      </c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3"/>
      <c r="C5" s="267" t="s">
        <v>18</v>
      </c>
      <c r="D5" s="272"/>
      <c r="E5" s="272"/>
      <c r="F5" s="272"/>
      <c r="G5" s="272"/>
      <c r="H5" s="272"/>
      <c r="I5" s="272"/>
      <c r="J5" s="272"/>
      <c r="K5" s="272"/>
      <c r="L5" s="272"/>
      <c r="M5" s="30">
        <v>1</v>
      </c>
      <c r="N5" s="42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21"/>
      <c r="N6" s="2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1"/>
      <c r="B7" s="44"/>
      <c r="C7" s="52"/>
      <c r="D7" s="53" t="s">
        <v>37</v>
      </c>
      <c r="E7" s="54" t="s">
        <v>38</v>
      </c>
      <c r="F7" s="54" t="s">
        <v>39</v>
      </c>
      <c r="G7" s="53" t="s">
        <v>40</v>
      </c>
      <c r="H7" s="54" t="s">
        <v>41</v>
      </c>
      <c r="I7" s="54" t="s">
        <v>42</v>
      </c>
      <c r="J7" s="54"/>
      <c r="K7" s="54" t="s">
        <v>43</v>
      </c>
      <c r="L7" s="53" t="s">
        <v>44</v>
      </c>
      <c r="M7" s="55" t="s">
        <v>45</v>
      </c>
      <c r="N7" s="55" t="s">
        <v>46</v>
      </c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1"/>
      <c r="B8" s="56"/>
      <c r="C8" s="74"/>
      <c r="D8" s="76" t="s">
        <v>53</v>
      </c>
      <c r="E8" s="77" t="s">
        <v>53</v>
      </c>
      <c r="F8" s="77" t="s">
        <v>53</v>
      </c>
      <c r="G8" s="76" t="s">
        <v>56</v>
      </c>
      <c r="H8" s="77" t="s">
        <v>57</v>
      </c>
      <c r="I8" s="77" t="s">
        <v>53</v>
      </c>
      <c r="J8" s="77" t="s">
        <v>53</v>
      </c>
      <c r="K8" s="77" t="s">
        <v>53</v>
      </c>
      <c r="L8" s="76" t="s">
        <v>58</v>
      </c>
      <c r="M8" s="78" t="s">
        <v>59</v>
      </c>
      <c r="N8" s="284" t="s">
        <v>209</v>
      </c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79"/>
      <c r="C9" s="97"/>
      <c r="D9" s="98" t="s">
        <v>68</v>
      </c>
      <c r="E9" s="99" t="s">
        <v>69</v>
      </c>
      <c r="F9" s="99" t="s">
        <v>70</v>
      </c>
      <c r="G9" s="98" t="s">
        <v>71</v>
      </c>
      <c r="H9" s="99" t="s">
        <v>72</v>
      </c>
      <c r="I9" s="99" t="s">
        <v>208</v>
      </c>
      <c r="J9" s="99" t="s">
        <v>73</v>
      </c>
      <c r="K9" s="99" t="s">
        <v>71</v>
      </c>
      <c r="L9" s="98" t="s">
        <v>74</v>
      </c>
      <c r="M9" s="101" t="s">
        <v>74</v>
      </c>
      <c r="N9" s="285" t="s">
        <v>74</v>
      </c>
      <c r="O9" s="1"/>
      <c r="P9" s="1"/>
      <c r="Q9" s="1"/>
      <c r="R9" s="109"/>
      <c r="S9" s="1"/>
      <c r="T9" s="1"/>
      <c r="U9" s="1"/>
      <c r="V9" s="1"/>
      <c r="W9" s="1"/>
      <c r="X9" s="1"/>
      <c r="Y9" s="1"/>
      <c r="Z9" s="1"/>
    </row>
    <row r="10" spans="1:26">
      <c r="A10" s="1"/>
      <c r="B10" s="79"/>
      <c r="C10" s="97"/>
      <c r="D10" s="98" t="s">
        <v>84</v>
      </c>
      <c r="E10" s="99" t="s">
        <v>68</v>
      </c>
      <c r="F10" s="99" t="s">
        <v>85</v>
      </c>
      <c r="G10" s="111">
        <v>42736</v>
      </c>
      <c r="H10" s="240">
        <v>2017</v>
      </c>
      <c r="I10" s="99">
        <v>2017</v>
      </c>
      <c r="J10" s="99">
        <v>2017</v>
      </c>
      <c r="K10" s="124">
        <v>43100</v>
      </c>
      <c r="L10" s="125" t="s">
        <v>89</v>
      </c>
      <c r="M10" s="101" t="s">
        <v>90</v>
      </c>
      <c r="N10" s="285" t="s">
        <v>17</v>
      </c>
      <c r="O10" s="109"/>
      <c r="P10" s="109"/>
      <c r="Q10" s="109"/>
      <c r="R10" s="109"/>
      <c r="S10" s="1"/>
      <c r="T10" s="1"/>
      <c r="U10" s="1"/>
      <c r="V10" s="1"/>
      <c r="W10" s="1"/>
      <c r="X10" s="1"/>
      <c r="Y10" s="1"/>
      <c r="Z10" s="1"/>
    </row>
    <row r="11" spans="1:26" ht="18" customHeight="1">
      <c r="A11" s="1"/>
      <c r="B11" s="126" t="s">
        <v>91</v>
      </c>
      <c r="C11" s="127" t="s">
        <v>92</v>
      </c>
      <c r="D11" s="128"/>
      <c r="E11" s="129"/>
      <c r="F11" s="129"/>
      <c r="G11" s="128"/>
      <c r="H11" s="129"/>
      <c r="I11" s="129"/>
      <c r="J11" s="129"/>
      <c r="K11" s="129"/>
      <c r="L11" s="128"/>
      <c r="M11" s="130"/>
      <c r="N11" s="130"/>
      <c r="O11" s="131" t="s">
        <v>4</v>
      </c>
      <c r="P11" s="131"/>
      <c r="Q11" s="131"/>
      <c r="R11" s="131"/>
      <c r="S11" s="1"/>
      <c r="T11" s="3"/>
      <c r="U11" s="3"/>
      <c r="V11" s="3"/>
      <c r="W11" s="3"/>
      <c r="X11" s="1"/>
      <c r="Y11" s="1"/>
      <c r="Z11" s="1"/>
    </row>
    <row r="12" spans="1:26" ht="24.75" customHeight="1">
      <c r="A12" s="1"/>
      <c r="B12" s="132">
        <v>3510</v>
      </c>
      <c r="C12" s="133" t="s">
        <v>93</v>
      </c>
      <c r="D12" s="134">
        <v>25</v>
      </c>
      <c r="E12" s="135">
        <v>6</v>
      </c>
      <c r="F12" s="135">
        <f>640000+140000+114000+621000+812000+42000+12600+9800</f>
        <v>2391400</v>
      </c>
      <c r="G12" s="137">
        <v>864714.59</v>
      </c>
      <c r="H12" s="138">
        <f>87499.98*2</f>
        <v>174999.96</v>
      </c>
      <c r="I12" s="138"/>
      <c r="J12" s="138"/>
      <c r="K12" s="138">
        <f>G12+H12+I12+J12+I12</f>
        <v>1039714.5499999999</v>
      </c>
      <c r="L12" s="137">
        <f t="shared" ref="L12:L21" si="0">F12-K12</f>
        <v>1351685.4500000002</v>
      </c>
      <c r="M12" s="141">
        <f>L12/E12</f>
        <v>225280.90833333335</v>
      </c>
      <c r="N12" s="141">
        <v>175000</v>
      </c>
      <c r="O12" s="21" t="s">
        <v>4</v>
      </c>
      <c r="P12" s="21"/>
      <c r="Q12" s="143"/>
      <c r="R12" s="144"/>
      <c r="S12" s="21"/>
      <c r="T12" s="21"/>
      <c r="U12" s="21"/>
      <c r="V12" s="21"/>
      <c r="W12" s="1"/>
      <c r="X12" s="1"/>
      <c r="Y12" s="1"/>
      <c r="Z12" s="1"/>
    </row>
    <row r="13" spans="1:26" ht="24.75" customHeight="1">
      <c r="A13" s="1"/>
      <c r="B13" s="132">
        <v>3520</v>
      </c>
      <c r="C13" s="133" t="s">
        <v>100</v>
      </c>
      <c r="D13" s="134">
        <v>7</v>
      </c>
      <c r="E13" s="135">
        <v>1</v>
      </c>
      <c r="F13" s="135">
        <f>62656+24000+15664+6000+7872+6000+70488+27000+54824+21000+9192+3000+9192+3000+9192+3000</f>
        <v>332080</v>
      </c>
      <c r="G13" s="137">
        <v>265947.53999999998</v>
      </c>
      <c r="H13" s="138">
        <f>12499.98*2</f>
        <v>24999.96</v>
      </c>
      <c r="I13" s="138"/>
      <c r="J13" s="138"/>
      <c r="K13" s="138">
        <f t="shared" ref="K13:K21" si="1">G13+H13+I13+J13+I13</f>
        <v>290947.5</v>
      </c>
      <c r="L13" s="137">
        <f t="shared" si="0"/>
        <v>41132.5</v>
      </c>
      <c r="M13" s="141">
        <f t="shared" ref="M13:M21" si="2">L13/E13</f>
        <v>41132.5</v>
      </c>
      <c r="N13" s="141">
        <v>25000</v>
      </c>
      <c r="O13" s="21" t="s">
        <v>4</v>
      </c>
      <c r="P13" s="21"/>
      <c r="Q13" s="1"/>
      <c r="R13" s="144"/>
      <c r="S13" s="21"/>
      <c r="T13" s="21"/>
      <c r="U13" s="21"/>
      <c r="V13" s="21"/>
      <c r="W13" s="1"/>
      <c r="X13" s="1"/>
      <c r="Y13" s="1"/>
      <c r="Z13" s="1"/>
    </row>
    <row r="14" spans="1:26" ht="24.75" customHeight="1">
      <c r="A14" s="1"/>
      <c r="B14" s="132">
        <v>3530</v>
      </c>
      <c r="C14" s="133" t="s">
        <v>103</v>
      </c>
      <c r="D14" s="134">
        <v>20</v>
      </c>
      <c r="E14" s="135">
        <v>10</v>
      </c>
      <c r="F14" s="135">
        <v>394722</v>
      </c>
      <c r="G14" s="137">
        <v>70544.800000000003</v>
      </c>
      <c r="H14" s="138">
        <f>2500.02*2</f>
        <v>5000.04</v>
      </c>
      <c r="I14" s="138"/>
      <c r="J14" s="138"/>
      <c r="K14" s="138">
        <f t="shared" si="1"/>
        <v>75544.84</v>
      </c>
      <c r="L14" s="137">
        <f t="shared" si="0"/>
        <v>319177.16000000003</v>
      </c>
      <c r="M14" s="141">
        <f t="shared" si="2"/>
        <v>31917.716000000004</v>
      </c>
      <c r="N14" s="141">
        <v>5000</v>
      </c>
      <c r="O14" s="21" t="s">
        <v>4</v>
      </c>
      <c r="P14" s="21"/>
      <c r="Q14" s="1"/>
      <c r="R14" s="144"/>
      <c r="S14" s="21"/>
      <c r="T14" s="21"/>
      <c r="U14" s="21"/>
      <c r="V14" s="21"/>
      <c r="W14" s="1"/>
      <c r="X14" s="1"/>
      <c r="Y14" s="1"/>
      <c r="Z14" s="1"/>
    </row>
    <row r="15" spans="1:26" ht="24.75" customHeight="1">
      <c r="A15" s="1"/>
      <c r="B15" s="132">
        <v>3540</v>
      </c>
      <c r="C15" s="133" t="s">
        <v>104</v>
      </c>
      <c r="D15" s="134">
        <v>10</v>
      </c>
      <c r="E15" s="135">
        <v>6</v>
      </c>
      <c r="F15" s="135">
        <v>12000</v>
      </c>
      <c r="G15" s="137">
        <v>3587.28</v>
      </c>
      <c r="H15" s="138"/>
      <c r="I15" s="138"/>
      <c r="J15" s="138"/>
      <c r="K15" s="138">
        <f t="shared" si="1"/>
        <v>3587.28</v>
      </c>
      <c r="L15" s="137">
        <f t="shared" si="0"/>
        <v>8412.7199999999993</v>
      </c>
      <c r="M15" s="141">
        <f t="shared" si="2"/>
        <v>1402.12</v>
      </c>
      <c r="N15" s="141">
        <v>0</v>
      </c>
      <c r="O15" s="21"/>
      <c r="P15" s="21"/>
      <c r="Q15" s="1"/>
      <c r="R15" s="144"/>
      <c r="S15" s="21"/>
      <c r="T15" s="21"/>
      <c r="U15" s="21"/>
      <c r="V15" s="21"/>
      <c r="W15" s="1"/>
      <c r="X15" s="1"/>
      <c r="Y15" s="1"/>
      <c r="Z15" s="1"/>
    </row>
    <row r="16" spans="1:26" ht="24.75" customHeight="1">
      <c r="A16" s="1"/>
      <c r="B16" s="132">
        <v>3550</v>
      </c>
      <c r="C16" s="133" t="s">
        <v>109</v>
      </c>
      <c r="D16" s="134">
        <v>15</v>
      </c>
      <c r="E16" s="135">
        <v>5</v>
      </c>
      <c r="F16" s="135">
        <f>1545+1790+2424+1060+724+1212+1060+915+859+2529+36450+24255+2160</f>
        <v>76983</v>
      </c>
      <c r="G16" s="137">
        <v>18727.09</v>
      </c>
      <c r="H16" s="138"/>
      <c r="I16" s="138"/>
      <c r="J16" s="138"/>
      <c r="K16" s="138">
        <f t="shared" si="1"/>
        <v>18727.09</v>
      </c>
      <c r="L16" s="137">
        <f t="shared" si="0"/>
        <v>58255.91</v>
      </c>
      <c r="M16" s="141">
        <f t="shared" si="2"/>
        <v>11651.182000000001</v>
      </c>
      <c r="N16" s="141">
        <v>0</v>
      </c>
      <c r="O16" s="21"/>
      <c r="P16" s="21"/>
      <c r="Q16" s="1"/>
      <c r="R16" s="144"/>
      <c r="S16" s="21"/>
      <c r="T16" s="21"/>
      <c r="U16" s="21"/>
      <c r="V16" s="21"/>
      <c r="W16" s="1"/>
      <c r="X16" s="1"/>
      <c r="Y16" s="1"/>
      <c r="Z16" s="1"/>
    </row>
    <row r="17" spans="1:26" ht="24.75" customHeight="1">
      <c r="A17" s="1"/>
      <c r="B17" s="132">
        <v>3555</v>
      </c>
      <c r="C17" s="133" t="s">
        <v>113</v>
      </c>
      <c r="D17" s="134">
        <v>40</v>
      </c>
      <c r="E17" s="135">
        <v>38</v>
      </c>
      <c r="F17" s="135">
        <f>74340+89250</f>
        <v>163590</v>
      </c>
      <c r="G17" s="137">
        <v>2109</v>
      </c>
      <c r="H17" s="138"/>
      <c r="I17" s="138"/>
      <c r="J17" s="138"/>
      <c r="K17" s="138">
        <f t="shared" si="1"/>
        <v>2109</v>
      </c>
      <c r="L17" s="137">
        <f t="shared" si="0"/>
        <v>161481</v>
      </c>
      <c r="M17" s="141">
        <f t="shared" si="2"/>
        <v>4249.5</v>
      </c>
      <c r="N17" s="141">
        <v>0</v>
      </c>
      <c r="O17" s="21"/>
      <c r="P17" s="21"/>
      <c r="Q17" s="1"/>
      <c r="R17" s="144"/>
      <c r="S17" s="21"/>
      <c r="T17" s="21"/>
      <c r="U17" s="21"/>
      <c r="V17" s="21"/>
      <c r="W17" s="1"/>
      <c r="X17" s="1"/>
      <c r="Y17" s="1"/>
      <c r="Z17" s="1"/>
    </row>
    <row r="18" spans="1:26" ht="24.75" customHeight="1">
      <c r="A18" s="1"/>
      <c r="B18" s="132">
        <v>3560</v>
      </c>
      <c r="C18" s="133" t="s">
        <v>114</v>
      </c>
      <c r="D18" s="134">
        <v>25</v>
      </c>
      <c r="E18" s="135">
        <v>15</v>
      </c>
      <c r="F18" s="135">
        <v>115500</v>
      </c>
      <c r="G18" s="137">
        <v>74382.53</v>
      </c>
      <c r="H18" s="138"/>
      <c r="I18" s="138"/>
      <c r="J18" s="138"/>
      <c r="K18" s="138">
        <f t="shared" si="1"/>
        <v>74382.53</v>
      </c>
      <c r="L18" s="137">
        <f t="shared" si="0"/>
        <v>41117.47</v>
      </c>
      <c r="M18" s="141">
        <f t="shared" si="2"/>
        <v>2741.1646666666666</v>
      </c>
      <c r="N18" s="141">
        <v>0</v>
      </c>
      <c r="O18" s="21"/>
      <c r="P18" s="21"/>
      <c r="Q18" s="1"/>
      <c r="R18" s="144"/>
      <c r="S18" s="21"/>
      <c r="T18" s="21"/>
      <c r="U18" s="21"/>
      <c r="V18" s="21"/>
      <c r="W18" s="1"/>
      <c r="X18" s="1"/>
      <c r="Y18" s="1"/>
      <c r="Z18" s="1"/>
    </row>
    <row r="19" spans="1:26" ht="24.75" customHeight="1">
      <c r="A19" s="1"/>
      <c r="B19" s="132">
        <v>3570</v>
      </c>
      <c r="C19" s="133" t="s">
        <v>120</v>
      </c>
      <c r="D19" s="134">
        <v>20</v>
      </c>
      <c r="E19" s="135">
        <v>7</v>
      </c>
      <c r="F19" s="135">
        <f>93800+56000+23450+12000+23450+8000+105525+54000+82075+56000+11725+1500</f>
        <v>527525</v>
      </c>
      <c r="G19" s="137">
        <v>55778.97</v>
      </c>
      <c r="H19" s="138">
        <v>20000</v>
      </c>
      <c r="I19" s="138"/>
      <c r="J19" s="138"/>
      <c r="K19" s="138">
        <f t="shared" si="1"/>
        <v>75778.97</v>
      </c>
      <c r="L19" s="137">
        <f t="shared" si="0"/>
        <v>451746.03</v>
      </c>
      <c r="M19" s="141">
        <f t="shared" si="2"/>
        <v>64535.147142857146</v>
      </c>
      <c r="N19" s="141">
        <v>20000</v>
      </c>
      <c r="O19" s="21" t="s">
        <v>4</v>
      </c>
      <c r="P19" s="21"/>
      <c r="Q19" s="1"/>
      <c r="R19" s="144"/>
      <c r="S19" s="21"/>
      <c r="T19" s="21"/>
      <c r="U19" s="21"/>
      <c r="V19" s="21"/>
      <c r="W19" s="1"/>
      <c r="X19" s="1"/>
      <c r="Y19" s="1"/>
      <c r="Z19" s="1"/>
    </row>
    <row r="20" spans="1:26" ht="24.75" customHeight="1">
      <c r="A20" s="1"/>
      <c r="B20" s="132">
        <v>3580</v>
      </c>
      <c r="C20" s="133" t="s">
        <v>128</v>
      </c>
      <c r="D20" s="134">
        <v>20</v>
      </c>
      <c r="E20" s="135">
        <v>10</v>
      </c>
      <c r="F20" s="135">
        <f>76800+19200+9600+86400+67200+3000+1000+3000+3000+1000</f>
        <v>270200</v>
      </c>
      <c r="G20" s="137">
        <v>29515.68</v>
      </c>
      <c r="H20" s="138">
        <f>2481*2</f>
        <v>4962</v>
      </c>
      <c r="I20" s="138"/>
      <c r="J20" s="138"/>
      <c r="K20" s="138">
        <f t="shared" si="1"/>
        <v>34477.68</v>
      </c>
      <c r="L20" s="137">
        <f t="shared" si="0"/>
        <v>235722.32</v>
      </c>
      <c r="M20" s="141">
        <f t="shared" si="2"/>
        <v>23572.232</v>
      </c>
      <c r="N20" s="141">
        <v>4962</v>
      </c>
      <c r="O20" s="21" t="s">
        <v>4</v>
      </c>
      <c r="P20" s="21"/>
      <c r="Q20" s="1"/>
      <c r="R20" s="144"/>
      <c r="S20" s="21"/>
      <c r="T20" s="21"/>
      <c r="U20" s="21"/>
      <c r="V20" s="21"/>
      <c r="W20" s="1"/>
      <c r="X20" s="1"/>
      <c r="Y20" s="1"/>
      <c r="Z20" s="1"/>
    </row>
    <row r="21" spans="1:26" ht="24.75" customHeight="1">
      <c r="A21" s="1"/>
      <c r="B21" s="132">
        <v>3590</v>
      </c>
      <c r="C21" s="133" t="s">
        <v>130</v>
      </c>
      <c r="D21" s="134">
        <v>10</v>
      </c>
      <c r="E21" s="135">
        <v>5</v>
      </c>
      <c r="F21" s="135">
        <f>13150+600+5000</f>
        <v>18750</v>
      </c>
      <c r="G21" s="137">
        <v>17443.13</v>
      </c>
      <c r="H21" s="138"/>
      <c r="I21" s="138"/>
      <c r="J21" s="138"/>
      <c r="K21" s="138">
        <f t="shared" si="1"/>
        <v>17443.13</v>
      </c>
      <c r="L21" s="137">
        <f t="shared" si="0"/>
        <v>1306.869999999999</v>
      </c>
      <c r="M21" s="141">
        <f t="shared" si="2"/>
        <v>261.3739999999998</v>
      </c>
      <c r="N21" s="141">
        <v>0</v>
      </c>
      <c r="O21" s="21"/>
      <c r="P21" s="21"/>
      <c r="Q21" s="1"/>
      <c r="R21" s="144"/>
      <c r="S21" s="21"/>
      <c r="T21" s="21"/>
      <c r="U21" s="21"/>
      <c r="V21" s="21"/>
      <c r="W21" s="1"/>
      <c r="X21" s="1"/>
      <c r="Y21" s="1"/>
      <c r="Z21" s="1"/>
    </row>
    <row r="22" spans="1:26" ht="24.75" customHeight="1">
      <c r="A22" s="1"/>
      <c r="B22" s="151"/>
      <c r="C22" s="152"/>
      <c r="D22" s="153"/>
      <c r="E22" s="152"/>
      <c r="F22" s="154">
        <f t="shared" ref="F22:N22" si="3">SUM(F12:F21)</f>
        <v>4302750</v>
      </c>
      <c r="G22" s="154">
        <f t="shared" si="3"/>
        <v>1402750.6099999999</v>
      </c>
      <c r="H22" s="154">
        <f t="shared" si="3"/>
        <v>229961.96</v>
      </c>
      <c r="I22" s="154">
        <f t="shared" si="3"/>
        <v>0</v>
      </c>
      <c r="J22" s="154">
        <f t="shared" si="3"/>
        <v>0</v>
      </c>
      <c r="K22" s="154">
        <f t="shared" si="3"/>
        <v>1632712.5699999998</v>
      </c>
      <c r="L22" s="154">
        <f t="shared" si="3"/>
        <v>2670037.4300000002</v>
      </c>
      <c r="M22" s="155">
        <f t="shared" si="3"/>
        <v>406743.84414285718</v>
      </c>
      <c r="N22" s="155">
        <f t="shared" si="3"/>
        <v>229962</v>
      </c>
      <c r="O22" s="21"/>
      <c r="P22" s="2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"/>
      <c r="B23" s="37" t="s">
        <v>145</v>
      </c>
      <c r="C23" s="37" t="s">
        <v>146</v>
      </c>
      <c r="D23" s="37"/>
      <c r="E23" s="37"/>
      <c r="F23" s="37"/>
      <c r="G23" s="37"/>
      <c r="H23" s="37"/>
      <c r="I23" s="37"/>
      <c r="J23" s="37"/>
      <c r="K23" s="37"/>
      <c r="L23" s="37"/>
      <c r="M23" s="157"/>
      <c r="N23" s="157"/>
      <c r="O23" s="37"/>
      <c r="P23" s="37"/>
      <c r="Q23" s="37"/>
      <c r="R23" s="37"/>
      <c r="S23" s="37"/>
      <c r="T23" s="37"/>
      <c r="U23" s="37"/>
      <c r="V23" s="1"/>
      <c r="W23" s="1"/>
      <c r="X23" s="1"/>
      <c r="Y23" s="1"/>
      <c r="Z23" s="1"/>
    </row>
    <row r="24" spans="1:26">
      <c r="A24" s="1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157"/>
      <c r="N24" s="157"/>
      <c r="O24" s="37"/>
      <c r="P24" s="37"/>
      <c r="Q24" s="37"/>
      <c r="R24" s="37"/>
      <c r="S24" s="37"/>
      <c r="T24" s="37"/>
      <c r="U24" s="37"/>
      <c r="V24" s="1"/>
      <c r="W24" s="1"/>
      <c r="X24" s="1"/>
      <c r="Y24" s="1"/>
      <c r="Z24" s="1"/>
    </row>
    <row r="25" spans="1:26">
      <c r="A25" s="1"/>
      <c r="B25" s="37" t="s">
        <v>150</v>
      </c>
      <c r="C25" s="37" t="s">
        <v>151</v>
      </c>
      <c r="D25" s="37"/>
      <c r="E25" s="37"/>
      <c r="F25" s="37"/>
      <c r="G25" s="37"/>
      <c r="H25" s="37"/>
      <c r="I25" s="37"/>
      <c r="J25" s="37"/>
      <c r="K25" s="37"/>
      <c r="L25" s="37"/>
      <c r="M25" s="157"/>
      <c r="N25" s="157"/>
      <c r="O25" s="37"/>
      <c r="P25" s="37"/>
      <c r="Q25" s="37"/>
      <c r="R25" s="37"/>
      <c r="S25" s="37"/>
      <c r="T25" s="37"/>
      <c r="U25" s="37"/>
      <c r="V25" s="1"/>
      <c r="W25" s="1"/>
      <c r="X25" s="1"/>
      <c r="Y25" s="1"/>
      <c r="Z25" s="1"/>
    </row>
    <row r="26" spans="1:26">
      <c r="A26" s="1"/>
      <c r="B26" s="37"/>
      <c r="C26" s="37" t="s">
        <v>152</v>
      </c>
      <c r="D26" s="37"/>
      <c r="E26" s="37"/>
      <c r="F26" s="37"/>
      <c r="G26" s="37"/>
      <c r="H26" s="37"/>
      <c r="I26" s="37"/>
      <c r="J26" s="37"/>
      <c r="K26" s="37"/>
      <c r="L26" s="37"/>
      <c r="M26" s="157"/>
      <c r="N26" s="157"/>
      <c r="O26" s="37"/>
      <c r="P26" s="37"/>
      <c r="Q26" s="37"/>
      <c r="R26" s="37"/>
      <c r="S26" s="37"/>
      <c r="T26" s="37"/>
      <c r="U26" s="37"/>
      <c r="V26" s="1"/>
      <c r="W26" s="1"/>
      <c r="X26" s="1"/>
      <c r="Y26" s="1"/>
      <c r="Z26" s="1"/>
    </row>
    <row r="27" spans="1:26">
      <c r="A27" s="1"/>
      <c r="B27" s="37"/>
      <c r="C27" s="37" t="s">
        <v>154</v>
      </c>
      <c r="D27" s="37"/>
      <c r="E27" s="37"/>
      <c r="F27" s="37"/>
      <c r="G27" s="37"/>
      <c r="H27" s="37"/>
      <c r="I27" s="37"/>
      <c r="J27" s="37"/>
      <c r="K27" s="37"/>
      <c r="L27" s="37"/>
      <c r="M27" s="157"/>
      <c r="N27" s="157"/>
      <c r="O27" s="37"/>
      <c r="P27" s="37"/>
      <c r="Q27" s="37"/>
      <c r="R27" s="37"/>
      <c r="S27" s="37"/>
      <c r="T27" s="37"/>
      <c r="U27" s="37"/>
      <c r="V27" s="1"/>
      <c r="W27" s="1"/>
      <c r="X27" s="1"/>
      <c r="Y27" s="1"/>
      <c r="Z27" s="1"/>
    </row>
    <row r="28" spans="1:26">
      <c r="A28" s="1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157"/>
      <c r="N28" s="157"/>
      <c r="O28" s="37"/>
      <c r="P28" s="37"/>
      <c r="Q28" s="37"/>
      <c r="R28" s="37"/>
      <c r="S28" s="37"/>
      <c r="T28" s="37"/>
      <c r="U28" s="37"/>
      <c r="V28" s="1"/>
      <c r="W28" s="1"/>
      <c r="X28" s="1"/>
      <c r="Y28" s="1"/>
      <c r="Z28" s="1"/>
    </row>
    <row r="29" spans="1:26">
      <c r="A29" s="1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1"/>
      <c r="W29" s="1"/>
      <c r="X29" s="1"/>
      <c r="Y29" s="1"/>
      <c r="Z29" s="1"/>
    </row>
    <row r="30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4"/>
      <c r="M30" s="1"/>
      <c r="N30" s="37"/>
      <c r="O30" s="37"/>
      <c r="P30" s="37"/>
      <c r="Q30" s="37"/>
      <c r="R30" s="37"/>
      <c r="S30" s="37"/>
      <c r="T30" s="37"/>
      <c r="U30" s="37"/>
      <c r="V30" s="1"/>
      <c r="W30" s="1"/>
      <c r="X30" s="1"/>
      <c r="Y30" s="87"/>
      <c r="Z30" s="87"/>
    </row>
    <row r="31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21"/>
      <c r="N31" s="37"/>
      <c r="O31" s="37"/>
      <c r="P31" s="37"/>
      <c r="Q31" s="37"/>
      <c r="R31" s="37"/>
      <c r="S31" s="37"/>
      <c r="T31" s="37"/>
      <c r="U31" s="37"/>
      <c r="V31" s="1"/>
      <c r="W31" s="1"/>
      <c r="X31" s="1"/>
      <c r="Y31" s="87"/>
      <c r="Z31" s="87"/>
    </row>
    <row r="32" spans="1:26" ht="20.25" customHeight="1">
      <c r="A32" s="1"/>
      <c r="B32" s="3"/>
      <c r="C32" s="24"/>
      <c r="D32" s="3"/>
      <c r="E32" s="3"/>
      <c r="F32" s="3"/>
      <c r="G32" s="3"/>
      <c r="H32" s="3"/>
      <c r="I32" s="3"/>
      <c r="J32" s="3"/>
      <c r="K32" s="3"/>
      <c r="L32" s="3"/>
      <c r="M32" s="26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87"/>
      <c r="Z32" s="87"/>
    </row>
    <row r="33" spans="1:26">
      <c r="A33" s="1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26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87"/>
      <c r="Z33" s="87"/>
    </row>
    <row r="34" spans="1:26">
      <c r="A34" s="1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26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87"/>
      <c r="Z34" s="87"/>
    </row>
    <row r="35" spans="1:26">
      <c r="A35" s="1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0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87"/>
      <c r="Z35" s="87"/>
    </row>
    <row r="36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2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87"/>
      <c r="Z36" s="87"/>
    </row>
    <row r="37" spans="1:26">
      <c r="A37" s="1"/>
      <c r="B37" s="1"/>
      <c r="C37" s="1"/>
      <c r="D37" s="3"/>
      <c r="E37" s="3"/>
      <c r="F37" s="3"/>
      <c r="G37" s="3"/>
      <c r="H37" s="3"/>
      <c r="I37" s="3"/>
      <c r="J37" s="3"/>
      <c r="K37" s="3"/>
      <c r="L37" s="3"/>
      <c r="M37" s="159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87"/>
      <c r="Z37" s="87"/>
    </row>
    <row r="38" spans="1:26">
      <c r="A38" s="1"/>
      <c r="B38" s="97"/>
      <c r="C38" s="97"/>
      <c r="D38" s="99"/>
      <c r="E38" s="99"/>
      <c r="F38" s="99"/>
      <c r="G38" s="99"/>
      <c r="H38" s="99"/>
      <c r="I38" s="99"/>
      <c r="J38" s="99"/>
      <c r="K38" s="99"/>
      <c r="L38" s="99"/>
      <c r="M38" s="160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87"/>
      <c r="Z38" s="87"/>
    </row>
    <row r="39" spans="1:26">
      <c r="A39" s="1"/>
      <c r="B39" s="97"/>
      <c r="C39" s="97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87"/>
      <c r="Z39" s="87"/>
    </row>
    <row r="40" spans="1:26">
      <c r="A40" s="1"/>
      <c r="B40" s="97"/>
      <c r="C40" s="97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87"/>
      <c r="Z40" s="87"/>
    </row>
    <row r="41" spans="1:26" ht="18" customHeight="1">
      <c r="A41" s="1"/>
      <c r="B41" s="163"/>
      <c r="C41" s="164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87"/>
      <c r="Z41" s="87"/>
    </row>
    <row r="42" spans="1:26">
      <c r="A42" s="1"/>
      <c r="B42" s="37"/>
      <c r="C42" s="37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87"/>
      <c r="Z42" s="87"/>
    </row>
    <row r="43" spans="1:26">
      <c r="A43" s="1"/>
      <c r="B43" s="37"/>
      <c r="C43" s="37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87"/>
      <c r="Z43" s="87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87"/>
      <c r="Z44" s="87"/>
    </row>
    <row r="45" spans="1:26">
      <c r="A45" s="87"/>
      <c r="B45" s="87"/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mergeCells count="4">
    <mergeCell ref="B4:L4"/>
    <mergeCell ref="C2:L2"/>
    <mergeCell ref="C3:L3"/>
    <mergeCell ref="C5:L5"/>
  </mergeCells>
  <printOptions horizontalCentered="1"/>
  <pageMargins left="0.16" right="0.16" top="0.28000000000000003" bottom="0.37" header="0.3" footer="0.3"/>
  <pageSetup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Z1000"/>
  <sheetViews>
    <sheetView topLeftCell="A27" workbookViewId="0">
      <selection activeCell="C39" sqref="A1:C39"/>
    </sheetView>
  </sheetViews>
  <sheetFormatPr defaultColWidth="13.44140625" defaultRowHeight="15" customHeight="1"/>
  <cols>
    <col min="1" max="1" width="46.33203125" customWidth="1"/>
    <col min="2" max="2" width="17" customWidth="1"/>
    <col min="3" max="3" width="16.109375" customWidth="1"/>
    <col min="4" max="26" width="8" customWidth="1"/>
  </cols>
  <sheetData>
    <row r="1" spans="1:26" ht="18.75" customHeight="1">
      <c r="A1" s="10" t="s">
        <v>2</v>
      </c>
      <c r="B1" s="10"/>
      <c r="C1" s="10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18.75" customHeight="1">
      <c r="A2" s="13" t="s">
        <v>9</v>
      </c>
      <c r="B2" s="13"/>
      <c r="C2" s="13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18.75" customHeight="1">
      <c r="A3" s="15" t="s">
        <v>10</v>
      </c>
      <c r="B3" s="17"/>
      <c r="C3" s="17"/>
    </row>
    <row r="4" spans="1:26" ht="16.5" customHeight="1">
      <c r="A4" s="18"/>
      <c r="B4" s="19" t="s">
        <v>11</v>
      </c>
      <c r="C4" s="19" t="s">
        <v>12</v>
      </c>
    </row>
    <row r="5" spans="1:26" ht="16.5" customHeight="1">
      <c r="A5" s="22" t="s">
        <v>13</v>
      </c>
      <c r="B5" s="23" t="s">
        <v>14</v>
      </c>
      <c r="C5" s="25">
        <v>42579</v>
      </c>
      <c r="D5" s="22"/>
    </row>
    <row r="6" spans="1:26" ht="16.5" customHeight="1">
      <c r="A6" s="22" t="s">
        <v>15</v>
      </c>
      <c r="B6" s="27"/>
      <c r="C6" s="29"/>
      <c r="D6" s="22"/>
    </row>
    <row r="7" spans="1:26" ht="16.5" customHeight="1">
      <c r="A7" s="22" t="s">
        <v>19</v>
      </c>
      <c r="B7" s="23"/>
      <c r="C7" s="25"/>
      <c r="D7" s="22"/>
    </row>
    <row r="8" spans="1:26" ht="16.5" customHeight="1">
      <c r="A8" s="22" t="s">
        <v>20</v>
      </c>
      <c r="B8" s="23"/>
      <c r="C8" s="25"/>
      <c r="D8" s="22"/>
    </row>
    <row r="9" spans="1:26" ht="16.5" customHeight="1">
      <c r="A9" s="22" t="s">
        <v>21</v>
      </c>
      <c r="B9" s="23" t="s">
        <v>14</v>
      </c>
      <c r="C9" s="25">
        <v>42685</v>
      </c>
      <c r="D9" s="22"/>
    </row>
    <row r="10" spans="1:26" ht="16.5" customHeight="1">
      <c r="A10" s="22" t="s">
        <v>22</v>
      </c>
      <c r="B10" s="27"/>
      <c r="C10" s="31"/>
      <c r="D10" s="22"/>
    </row>
    <row r="11" spans="1:26" ht="30.75" customHeight="1">
      <c r="A11" s="32" t="s">
        <v>23</v>
      </c>
      <c r="B11" s="33"/>
      <c r="C11" s="33"/>
      <c r="D11" s="34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</row>
    <row r="12" spans="1:26" ht="16.5" customHeight="1">
      <c r="A12" s="22" t="s">
        <v>24</v>
      </c>
      <c r="B12" s="23"/>
      <c r="C12" s="25">
        <v>42703</v>
      </c>
      <c r="D12" s="22"/>
    </row>
    <row r="13" spans="1:26" ht="16.5" customHeight="1">
      <c r="A13" s="22" t="s">
        <v>25</v>
      </c>
      <c r="B13" s="23"/>
      <c r="C13" s="25"/>
      <c r="D13" s="22"/>
    </row>
    <row r="14" spans="1:26" ht="16.5" customHeight="1">
      <c r="A14" s="22" t="s">
        <v>26</v>
      </c>
      <c r="B14" s="27" t="s">
        <v>14</v>
      </c>
      <c r="C14" s="31">
        <v>42705</v>
      </c>
      <c r="D14" s="22"/>
    </row>
    <row r="15" spans="1:26" ht="16.5" customHeight="1">
      <c r="A15" s="22" t="s">
        <v>27</v>
      </c>
      <c r="B15" s="27" t="s">
        <v>14</v>
      </c>
      <c r="C15" s="31">
        <v>42705</v>
      </c>
      <c r="D15" s="22"/>
    </row>
    <row r="16" spans="1:26" ht="16.5" customHeight="1">
      <c r="A16" s="22" t="s">
        <v>28</v>
      </c>
      <c r="B16" s="27" t="s">
        <v>14</v>
      </c>
      <c r="C16" s="31">
        <v>42705</v>
      </c>
      <c r="D16" s="22"/>
    </row>
    <row r="17" spans="1:26" ht="15.75" customHeight="1">
      <c r="A17" s="22"/>
      <c r="B17" s="22"/>
      <c r="C17" s="22"/>
      <c r="D17" s="22"/>
    </row>
    <row r="18" spans="1:26" ht="16.5" customHeight="1">
      <c r="A18" s="39"/>
      <c r="B18" s="39"/>
      <c r="C18" s="39"/>
      <c r="D18" s="46"/>
    </row>
    <row r="19" spans="1:26" ht="35.25" customHeight="1">
      <c r="A19" s="49" t="s">
        <v>33</v>
      </c>
      <c r="B19" s="50"/>
      <c r="C19" s="51"/>
      <c r="D19" s="34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</row>
    <row r="20" spans="1:26" ht="15.75" customHeight="1">
      <c r="A20" s="57"/>
      <c r="B20" s="57"/>
      <c r="C20" s="57"/>
      <c r="D20" s="22"/>
    </row>
    <row r="21" spans="1:26" ht="15.75" customHeight="1">
      <c r="A21" s="57"/>
      <c r="B21" s="57"/>
      <c r="C21" s="57"/>
      <c r="D21" s="22"/>
    </row>
    <row r="22" spans="1:26" ht="15.75" customHeight="1">
      <c r="A22" s="58" t="s">
        <v>47</v>
      </c>
      <c r="B22" s="59"/>
      <c r="C22" s="60"/>
      <c r="D22" s="22"/>
    </row>
    <row r="23" spans="1:26" ht="15.75" customHeight="1">
      <c r="A23" s="61"/>
      <c r="B23" s="62"/>
      <c r="C23" s="63"/>
    </row>
    <row r="24" spans="1:26" ht="16.5" customHeight="1">
      <c r="A24" s="61"/>
      <c r="B24" s="62"/>
      <c r="C24" s="63"/>
    </row>
    <row r="25" spans="1:26" ht="19.5" customHeight="1">
      <c r="A25" s="64" t="s">
        <v>48</v>
      </c>
      <c r="B25" s="65"/>
      <c r="C25" s="66"/>
    </row>
    <row r="26" spans="1:26" ht="15.75" customHeight="1">
      <c r="A26" s="67" t="s">
        <v>49</v>
      </c>
      <c r="B26" s="68" t="s">
        <v>50</v>
      </c>
      <c r="C26" s="71"/>
      <c r="D26" s="22"/>
    </row>
    <row r="27" spans="1:26" ht="15.75" customHeight="1">
      <c r="A27" s="72" t="s">
        <v>52</v>
      </c>
      <c r="B27" s="73"/>
      <c r="C27" s="75"/>
      <c r="D27" s="22"/>
    </row>
    <row r="28" spans="1:26" ht="15.75" customHeight="1">
      <c r="A28" s="72" t="s">
        <v>54</v>
      </c>
      <c r="B28" s="80" t="s">
        <v>55</v>
      </c>
      <c r="C28" s="81" t="s">
        <v>60</v>
      </c>
      <c r="D28" s="22"/>
    </row>
    <row r="29" spans="1:26" ht="16.5" customHeight="1">
      <c r="A29" s="82" t="s">
        <v>61</v>
      </c>
      <c r="B29" s="83" t="s">
        <v>62</v>
      </c>
      <c r="C29" s="84" t="s">
        <v>63</v>
      </c>
      <c r="D29" s="22"/>
    </row>
    <row r="30" spans="1:26" ht="15.75" customHeight="1">
      <c r="A30" s="22"/>
      <c r="B30" s="85"/>
      <c r="C30" s="85"/>
      <c r="D30" s="22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</row>
    <row r="31" spans="1:26" ht="15.75" customHeight="1">
      <c r="A31" s="18"/>
      <c r="B31" s="18"/>
      <c r="C31" s="18"/>
    </row>
    <row r="32" spans="1:26" ht="15.75" customHeight="1">
      <c r="A32" s="58" t="s">
        <v>64</v>
      </c>
      <c r="B32" s="88"/>
      <c r="C32" s="89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</row>
    <row r="33" spans="1:26" ht="15.75" customHeight="1">
      <c r="A33" s="91"/>
      <c r="B33" s="92" t="s">
        <v>65</v>
      </c>
      <c r="C33" s="93" t="s">
        <v>66</v>
      </c>
      <c r="D33" s="94"/>
      <c r="E33" s="94"/>
      <c r="F33" s="94"/>
      <c r="G33" s="94"/>
      <c r="H33" s="94"/>
      <c r="I33" s="94"/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94"/>
      <c r="X33" s="94"/>
      <c r="Y33" s="94"/>
      <c r="Z33" s="94"/>
    </row>
    <row r="34" spans="1:26" ht="15.75">
      <c r="A34" s="95" t="s">
        <v>67</v>
      </c>
      <c r="B34" s="96"/>
      <c r="C34" s="100"/>
      <c r="D34" s="94"/>
      <c r="E34" s="94"/>
      <c r="F34" s="94"/>
      <c r="G34" s="94"/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94"/>
      <c r="X34" s="94"/>
      <c r="Y34" s="94"/>
      <c r="Z34" s="94"/>
    </row>
    <row r="35" spans="1:26" ht="15.75">
      <c r="A35" s="102" t="s">
        <v>75</v>
      </c>
      <c r="B35" s="96"/>
      <c r="C35" s="100"/>
      <c r="D35" s="94"/>
      <c r="E35" s="94"/>
      <c r="F35" s="94"/>
      <c r="G35" s="94"/>
      <c r="H35" s="94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94"/>
      <c r="X35" s="94"/>
      <c r="Y35" s="94"/>
      <c r="Z35" s="94"/>
    </row>
    <row r="36" spans="1:26" ht="15.75">
      <c r="A36" s="102" t="s">
        <v>76</v>
      </c>
      <c r="B36" s="96"/>
      <c r="C36" s="100"/>
      <c r="D36" s="94"/>
      <c r="E36" s="94"/>
      <c r="F36" s="94"/>
      <c r="G36" s="94"/>
      <c r="H36" s="94"/>
      <c r="I36" s="94"/>
      <c r="J36" s="94"/>
      <c r="K36" s="94"/>
      <c r="L36" s="94"/>
      <c r="M36" s="94"/>
      <c r="N36" s="94"/>
      <c r="O36" s="94"/>
      <c r="P36" s="94"/>
      <c r="Q36" s="94"/>
      <c r="R36" s="94"/>
      <c r="S36" s="94"/>
      <c r="T36" s="94"/>
      <c r="U36" s="94"/>
      <c r="V36" s="94"/>
      <c r="W36" s="94"/>
      <c r="X36" s="94"/>
      <c r="Y36" s="94"/>
      <c r="Z36" s="94"/>
    </row>
    <row r="37" spans="1:26" ht="15.75">
      <c r="A37" s="102" t="s">
        <v>77</v>
      </c>
      <c r="B37" s="96"/>
      <c r="C37" s="100"/>
      <c r="D37" s="94"/>
      <c r="E37" s="94"/>
      <c r="F37" s="94"/>
      <c r="G37" s="94"/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94"/>
      <c r="X37" s="94"/>
      <c r="Y37" s="94"/>
      <c r="Z37" s="94"/>
    </row>
    <row r="38" spans="1:26" ht="15.75">
      <c r="A38" s="102" t="s">
        <v>78</v>
      </c>
      <c r="B38" s="104" t="s">
        <v>79</v>
      </c>
      <c r="C38" s="105" t="s">
        <v>80</v>
      </c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94"/>
      <c r="X38" s="94"/>
      <c r="Y38" s="94"/>
      <c r="Z38" s="94"/>
    </row>
    <row r="39" spans="1:26" ht="15.75" customHeight="1">
      <c r="A39" s="107" t="s">
        <v>82</v>
      </c>
      <c r="B39" s="108"/>
      <c r="C39" s="118"/>
      <c r="D39" s="94"/>
      <c r="E39" s="94"/>
      <c r="F39" s="94"/>
      <c r="G39" s="94"/>
      <c r="H39" s="94"/>
      <c r="I39" s="94"/>
      <c r="J39" s="94"/>
      <c r="K39" s="94"/>
      <c r="L39" s="94"/>
      <c r="M39" s="94"/>
      <c r="N39" s="94"/>
      <c r="O39" s="94"/>
      <c r="P39" s="94"/>
      <c r="Q39" s="94"/>
      <c r="R39" s="94"/>
      <c r="S39" s="94"/>
      <c r="T39" s="94"/>
      <c r="U39" s="94"/>
      <c r="V39" s="94"/>
      <c r="W39" s="94"/>
      <c r="X39" s="94"/>
      <c r="Y39" s="94"/>
      <c r="Z39" s="94"/>
    </row>
    <row r="40" spans="1:26" ht="15.75">
      <c r="A40" s="122"/>
      <c r="B40" s="94"/>
      <c r="C40" s="94"/>
      <c r="D40" s="94"/>
      <c r="E40" s="94"/>
      <c r="F40" s="94"/>
      <c r="G40" s="94"/>
      <c r="H40" s="94"/>
      <c r="I40" s="94"/>
      <c r="J40" s="94"/>
      <c r="K40" s="94"/>
      <c r="L40" s="94"/>
      <c r="M40" s="94"/>
      <c r="N40" s="94"/>
      <c r="O40" s="94"/>
      <c r="P40" s="94"/>
      <c r="Q40" s="94"/>
      <c r="R40" s="94"/>
      <c r="S40" s="94"/>
      <c r="T40" s="94"/>
      <c r="U40" s="94"/>
      <c r="V40" s="94"/>
      <c r="W40" s="94"/>
      <c r="X40" s="94"/>
      <c r="Y40" s="94"/>
      <c r="Z40" s="94"/>
    </row>
    <row r="41" spans="1:26" ht="15.75" customHeight="1">
      <c r="A41" s="122"/>
      <c r="B41" s="94"/>
      <c r="C41" s="94"/>
      <c r="D41" s="90"/>
      <c r="E41" s="90"/>
      <c r="F41" s="90"/>
      <c r="G41" s="90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Z41" s="90"/>
    </row>
    <row r="42" spans="1:26" ht="15.75" customHeight="1">
      <c r="A42" s="123"/>
      <c r="B42" s="90"/>
      <c r="C42" s="90"/>
      <c r="D42" s="90"/>
      <c r="E42" s="90"/>
      <c r="F42" s="90"/>
      <c r="G42" s="90"/>
      <c r="H42" s="90"/>
      <c r="I42" s="90"/>
      <c r="J42" s="90"/>
      <c r="K42" s="90"/>
      <c r="L42" s="90"/>
      <c r="M42" s="90"/>
      <c r="N42" s="90"/>
      <c r="O42" s="90"/>
      <c r="P42" s="90"/>
      <c r="Q42" s="90"/>
      <c r="R42" s="90"/>
      <c r="S42" s="90"/>
      <c r="T42" s="90"/>
      <c r="U42" s="90"/>
      <c r="V42" s="90"/>
      <c r="W42" s="90"/>
      <c r="X42" s="90"/>
      <c r="Y42" s="90"/>
      <c r="Z42" s="90"/>
    </row>
    <row r="43" spans="1:26" ht="15.75" customHeight="1">
      <c r="A43" s="90"/>
      <c r="B43" s="90"/>
      <c r="C43" s="90"/>
      <c r="D43" s="90"/>
      <c r="E43" s="90"/>
      <c r="F43" s="90"/>
      <c r="G43" s="90"/>
      <c r="H43" s="90"/>
      <c r="I43" s="90"/>
      <c r="J43" s="90"/>
      <c r="K43" s="90"/>
      <c r="L43" s="90"/>
      <c r="M43" s="90"/>
      <c r="N43" s="90"/>
      <c r="O43" s="90"/>
      <c r="P43" s="90"/>
      <c r="Q43" s="90"/>
      <c r="R43" s="90"/>
      <c r="S43" s="90"/>
      <c r="T43" s="90"/>
      <c r="U43" s="90"/>
      <c r="V43" s="90"/>
      <c r="W43" s="90"/>
      <c r="X43" s="90"/>
      <c r="Y43" s="90"/>
      <c r="Z43" s="90"/>
    </row>
    <row r="44" spans="1:26" ht="15.75" customHeight="1">
      <c r="A44" s="90"/>
      <c r="B44" s="90"/>
      <c r="C44" s="90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</row>
    <row r="45" spans="1:26">
      <c r="A45" s="87"/>
      <c r="B45" s="87"/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</row>
    <row r="46" spans="1:26">
      <c r="A46" s="87"/>
      <c r="B46" s="87"/>
      <c r="C46" s="87"/>
    </row>
    <row r="47" spans="1:26">
      <c r="A47" s="18"/>
      <c r="B47" s="18"/>
      <c r="C47" s="18"/>
    </row>
    <row r="48" spans="1:26">
      <c r="A48" s="18"/>
      <c r="B48" s="18"/>
      <c r="C48" s="18"/>
    </row>
    <row r="49" spans="1:3">
      <c r="A49" s="18"/>
      <c r="B49" s="18"/>
      <c r="C49" s="18"/>
    </row>
    <row r="50" spans="1:3">
      <c r="A50" s="18"/>
      <c r="B50" s="18"/>
      <c r="C50" s="18"/>
    </row>
    <row r="51" spans="1:3">
      <c r="A51" s="18"/>
      <c r="B51" s="18"/>
      <c r="C51" s="18"/>
    </row>
    <row r="52" spans="1:3">
      <c r="A52" s="18"/>
      <c r="B52" s="18"/>
      <c r="C52" s="18"/>
    </row>
    <row r="53" spans="1:3">
      <c r="A53" s="18"/>
      <c r="B53" s="18"/>
      <c r="C53" s="18"/>
    </row>
    <row r="54" spans="1:3">
      <c r="A54" s="18"/>
      <c r="B54" s="18"/>
      <c r="C54" s="18"/>
    </row>
    <row r="55" spans="1:3">
      <c r="A55" s="18"/>
      <c r="B55" s="18"/>
      <c r="C55" s="18"/>
    </row>
    <row r="56" spans="1:3">
      <c r="A56" s="18"/>
      <c r="B56" s="18"/>
      <c r="C56" s="18"/>
    </row>
    <row r="57" spans="1:3">
      <c r="A57" s="18"/>
      <c r="B57" s="18"/>
      <c r="C57" s="18"/>
    </row>
    <row r="58" spans="1:3">
      <c r="A58" s="18"/>
      <c r="B58" s="18"/>
      <c r="C58" s="18"/>
    </row>
    <row r="59" spans="1:3">
      <c r="A59" s="18"/>
      <c r="B59" s="18"/>
      <c r="C59" s="18"/>
    </row>
    <row r="60" spans="1:3">
      <c r="A60" s="18"/>
      <c r="B60" s="18"/>
      <c r="C60" s="18"/>
    </row>
    <row r="61" spans="1:3">
      <c r="A61" s="18"/>
      <c r="B61" s="18"/>
      <c r="C61" s="18"/>
    </row>
    <row r="62" spans="1:3">
      <c r="A62" s="18"/>
      <c r="B62" s="18"/>
      <c r="C62" s="18"/>
    </row>
    <row r="63" spans="1:3">
      <c r="A63" s="18"/>
      <c r="B63" s="18"/>
      <c r="C63" s="18"/>
    </row>
    <row r="64" spans="1:3">
      <c r="A64" s="18"/>
      <c r="B64" s="18"/>
      <c r="C64" s="18"/>
    </row>
    <row r="65" spans="1:3">
      <c r="A65" s="18"/>
      <c r="B65" s="18"/>
      <c r="C65" s="18"/>
    </row>
    <row r="66" spans="1:3">
      <c r="A66" s="18"/>
      <c r="B66" s="18"/>
      <c r="C66" s="18"/>
    </row>
    <row r="67" spans="1:3">
      <c r="A67" s="18"/>
      <c r="B67" s="18"/>
      <c r="C67" s="18"/>
    </row>
    <row r="68" spans="1:3">
      <c r="A68" s="18"/>
      <c r="B68" s="18"/>
      <c r="C68" s="18"/>
    </row>
    <row r="69" spans="1:3">
      <c r="A69" s="18"/>
      <c r="B69" s="18"/>
      <c r="C69" s="18"/>
    </row>
    <row r="70" spans="1:3">
      <c r="A70" s="18"/>
      <c r="B70" s="18"/>
      <c r="C70" s="18"/>
    </row>
    <row r="71" spans="1:3">
      <c r="A71" s="18"/>
      <c r="B71" s="18"/>
      <c r="C71" s="18"/>
    </row>
    <row r="72" spans="1:3">
      <c r="A72" s="18"/>
      <c r="B72" s="18"/>
      <c r="C72" s="18"/>
    </row>
    <row r="73" spans="1:3">
      <c r="A73" s="18"/>
      <c r="B73" s="18"/>
      <c r="C73" s="18"/>
    </row>
    <row r="74" spans="1:3">
      <c r="A74" s="18"/>
      <c r="B74" s="18"/>
      <c r="C74" s="18"/>
    </row>
    <row r="75" spans="1:3">
      <c r="A75" s="18"/>
      <c r="B75" s="18"/>
      <c r="C75" s="18"/>
    </row>
    <row r="76" spans="1:3">
      <c r="A76" s="18"/>
      <c r="B76" s="18"/>
      <c r="C76" s="18"/>
    </row>
    <row r="77" spans="1:3">
      <c r="A77" s="18"/>
      <c r="B77" s="18"/>
      <c r="C77" s="18"/>
    </row>
    <row r="78" spans="1:3">
      <c r="A78" s="18"/>
      <c r="B78" s="18"/>
      <c r="C78" s="18"/>
    </row>
    <row r="79" spans="1:3">
      <c r="A79" s="18"/>
      <c r="B79" s="18"/>
      <c r="C79" s="18"/>
    </row>
    <row r="80" spans="1:3">
      <c r="A80" s="18"/>
      <c r="B80" s="18"/>
      <c r="C80" s="18"/>
    </row>
    <row r="81" spans="1:3">
      <c r="A81" s="18"/>
      <c r="B81" s="18"/>
      <c r="C81" s="18"/>
    </row>
    <row r="82" spans="1:3">
      <c r="A82" s="18"/>
      <c r="B82" s="18"/>
      <c r="C82" s="18"/>
    </row>
    <row r="83" spans="1:3">
      <c r="A83" s="18"/>
      <c r="B83" s="18"/>
      <c r="C83" s="18"/>
    </row>
    <row r="84" spans="1:3">
      <c r="A84" s="18"/>
      <c r="B84" s="18"/>
      <c r="C84" s="18"/>
    </row>
    <row r="85" spans="1:3">
      <c r="A85" s="18"/>
      <c r="B85" s="18"/>
      <c r="C85" s="18"/>
    </row>
    <row r="86" spans="1:3">
      <c r="A86" s="18"/>
      <c r="B86" s="18"/>
      <c r="C86" s="18"/>
    </row>
    <row r="87" spans="1:3">
      <c r="A87" s="18"/>
      <c r="B87" s="18"/>
      <c r="C87" s="18"/>
    </row>
    <row r="88" spans="1:3">
      <c r="A88" s="18"/>
      <c r="B88" s="18"/>
      <c r="C88" s="18"/>
    </row>
    <row r="89" spans="1:3">
      <c r="A89" s="18"/>
      <c r="B89" s="18"/>
      <c r="C89" s="18"/>
    </row>
    <row r="90" spans="1:3">
      <c r="A90" s="18"/>
      <c r="B90" s="18"/>
      <c r="C90" s="18"/>
    </row>
    <row r="91" spans="1:3">
      <c r="A91" s="18"/>
      <c r="B91" s="18"/>
      <c r="C91" s="18"/>
    </row>
    <row r="92" spans="1:3">
      <c r="A92" s="18"/>
      <c r="B92" s="18"/>
      <c r="C92" s="18"/>
    </row>
    <row r="93" spans="1:3">
      <c r="A93" s="18"/>
      <c r="B93" s="18"/>
      <c r="C93" s="18"/>
    </row>
    <row r="94" spans="1:3">
      <c r="A94" s="18"/>
      <c r="B94" s="18"/>
      <c r="C94" s="18"/>
    </row>
    <row r="95" spans="1:3">
      <c r="A95" s="18"/>
      <c r="B95" s="18"/>
      <c r="C95" s="18"/>
    </row>
    <row r="96" spans="1:3">
      <c r="A96" s="18"/>
      <c r="B96" s="18"/>
      <c r="C96" s="18"/>
    </row>
    <row r="97" spans="1:3">
      <c r="A97" s="18"/>
      <c r="B97" s="18"/>
      <c r="C97" s="18"/>
    </row>
    <row r="98" spans="1:3">
      <c r="A98" s="18"/>
      <c r="B98" s="18"/>
      <c r="C98" s="18"/>
    </row>
    <row r="99" spans="1:3">
      <c r="A99" s="18"/>
      <c r="B99" s="18"/>
      <c r="C99" s="18"/>
    </row>
    <row r="100" spans="1:3">
      <c r="A100" s="18"/>
      <c r="B100" s="18"/>
      <c r="C100" s="18"/>
    </row>
    <row r="101" spans="1:3">
      <c r="A101" s="18"/>
      <c r="B101" s="18"/>
      <c r="C101" s="18"/>
    </row>
    <row r="102" spans="1:3">
      <c r="A102" s="18"/>
      <c r="B102" s="18"/>
      <c r="C102" s="18"/>
    </row>
    <row r="103" spans="1:3">
      <c r="A103" s="18"/>
      <c r="B103" s="18"/>
      <c r="C103" s="18"/>
    </row>
    <row r="104" spans="1:3">
      <c r="A104" s="18"/>
      <c r="B104" s="18"/>
      <c r="C104" s="18"/>
    </row>
    <row r="105" spans="1:3">
      <c r="A105" s="18"/>
      <c r="B105" s="18"/>
      <c r="C105" s="18"/>
    </row>
    <row r="106" spans="1:3">
      <c r="A106" s="18"/>
      <c r="B106" s="18"/>
      <c r="C106" s="18"/>
    </row>
    <row r="107" spans="1:3">
      <c r="A107" s="18"/>
      <c r="B107" s="18"/>
      <c r="C107" s="18"/>
    </row>
    <row r="108" spans="1:3">
      <c r="A108" s="18"/>
      <c r="B108" s="18"/>
      <c r="C108" s="18"/>
    </row>
    <row r="109" spans="1:3">
      <c r="A109" s="18"/>
      <c r="B109" s="18"/>
      <c r="C109" s="18"/>
    </row>
    <row r="110" spans="1:3">
      <c r="A110" s="18"/>
      <c r="B110" s="18"/>
      <c r="C110" s="18"/>
    </row>
    <row r="111" spans="1:3">
      <c r="A111" s="18"/>
      <c r="B111" s="18"/>
      <c r="C111" s="18"/>
    </row>
    <row r="112" spans="1:3">
      <c r="A112" s="18"/>
      <c r="B112" s="18"/>
      <c r="C112" s="18"/>
    </row>
    <row r="113" spans="1:3">
      <c r="A113" s="18"/>
      <c r="B113" s="18"/>
      <c r="C113" s="18"/>
    </row>
    <row r="114" spans="1:3">
      <c r="A114" s="18"/>
      <c r="B114" s="18"/>
      <c r="C114" s="18"/>
    </row>
    <row r="115" spans="1:3">
      <c r="A115" s="18"/>
      <c r="B115" s="18"/>
      <c r="C115" s="18"/>
    </row>
    <row r="116" spans="1:3">
      <c r="A116" s="18"/>
      <c r="B116" s="18"/>
      <c r="C116" s="18"/>
    </row>
    <row r="117" spans="1:3">
      <c r="A117" s="18"/>
      <c r="B117" s="18"/>
      <c r="C117" s="18"/>
    </row>
    <row r="118" spans="1:3">
      <c r="A118" s="18"/>
      <c r="B118" s="18"/>
      <c r="C118" s="18"/>
    </row>
    <row r="119" spans="1:3">
      <c r="A119" s="18"/>
      <c r="B119" s="18"/>
      <c r="C119" s="18"/>
    </row>
    <row r="120" spans="1:3">
      <c r="A120" s="18"/>
      <c r="B120" s="18"/>
      <c r="C120" s="18"/>
    </row>
    <row r="121" spans="1:3">
      <c r="A121" s="18"/>
      <c r="B121" s="18"/>
      <c r="C121" s="18"/>
    </row>
    <row r="122" spans="1:3">
      <c r="A122" s="18"/>
      <c r="B122" s="18"/>
      <c r="C122" s="18"/>
    </row>
    <row r="123" spans="1:3">
      <c r="A123" s="18"/>
      <c r="B123" s="18"/>
      <c r="C123" s="18"/>
    </row>
    <row r="124" spans="1:3">
      <c r="A124" s="18"/>
      <c r="B124" s="18"/>
      <c r="C124" s="18"/>
    </row>
    <row r="125" spans="1:3">
      <c r="A125" s="18"/>
      <c r="B125" s="18"/>
      <c r="C125" s="18"/>
    </row>
    <row r="126" spans="1:3">
      <c r="A126" s="18"/>
      <c r="B126" s="18"/>
      <c r="C126" s="18"/>
    </row>
    <row r="127" spans="1:3">
      <c r="A127" s="18"/>
      <c r="B127" s="18"/>
      <c r="C127" s="18"/>
    </row>
    <row r="128" spans="1:3">
      <c r="A128" s="18"/>
      <c r="B128" s="18"/>
      <c r="C128" s="18"/>
    </row>
    <row r="129" spans="1:3">
      <c r="A129" s="18"/>
      <c r="B129" s="18"/>
      <c r="C129" s="18"/>
    </row>
    <row r="130" spans="1:3">
      <c r="A130" s="18"/>
      <c r="B130" s="18"/>
      <c r="C130" s="18"/>
    </row>
    <row r="131" spans="1:3">
      <c r="A131" s="18"/>
      <c r="B131" s="18"/>
      <c r="C131" s="18"/>
    </row>
    <row r="132" spans="1:3">
      <c r="A132" s="18"/>
      <c r="B132" s="18"/>
      <c r="C132" s="18"/>
    </row>
    <row r="133" spans="1:3">
      <c r="A133" s="18"/>
      <c r="B133" s="18"/>
      <c r="C133" s="18"/>
    </row>
    <row r="134" spans="1:3">
      <c r="A134" s="18"/>
      <c r="B134" s="18"/>
      <c r="C134" s="18"/>
    </row>
    <row r="135" spans="1:3">
      <c r="A135" s="18"/>
      <c r="B135" s="18"/>
      <c r="C135" s="18"/>
    </row>
    <row r="136" spans="1:3">
      <c r="A136" s="18"/>
      <c r="B136" s="18"/>
      <c r="C136" s="18"/>
    </row>
    <row r="137" spans="1:3">
      <c r="A137" s="18"/>
      <c r="B137" s="18"/>
      <c r="C137" s="18"/>
    </row>
    <row r="138" spans="1:3">
      <c r="A138" s="18"/>
      <c r="B138" s="18"/>
      <c r="C138" s="18"/>
    </row>
    <row r="139" spans="1:3">
      <c r="A139" s="18"/>
      <c r="B139" s="18"/>
      <c r="C139" s="18"/>
    </row>
    <row r="140" spans="1:3">
      <c r="A140" s="18"/>
      <c r="B140" s="18"/>
      <c r="C140" s="18"/>
    </row>
    <row r="141" spans="1:3">
      <c r="A141" s="18"/>
      <c r="B141" s="18"/>
      <c r="C141" s="18"/>
    </row>
    <row r="142" spans="1:3">
      <c r="A142" s="18"/>
      <c r="B142" s="18"/>
      <c r="C142" s="18"/>
    </row>
    <row r="143" spans="1:3">
      <c r="A143" s="18"/>
      <c r="B143" s="18"/>
      <c r="C143" s="18"/>
    </row>
    <row r="144" spans="1:3">
      <c r="A144" s="18"/>
      <c r="B144" s="18"/>
      <c r="C144" s="18"/>
    </row>
    <row r="145" spans="1:3">
      <c r="A145" s="18"/>
      <c r="B145" s="18"/>
      <c r="C145" s="18"/>
    </row>
    <row r="146" spans="1:3">
      <c r="A146" s="18"/>
      <c r="B146" s="18"/>
      <c r="C146" s="18"/>
    </row>
    <row r="147" spans="1:3">
      <c r="A147" s="18"/>
      <c r="B147" s="18"/>
      <c r="C147" s="18"/>
    </row>
    <row r="148" spans="1:3">
      <c r="A148" s="18"/>
      <c r="B148" s="18"/>
      <c r="C148" s="18"/>
    </row>
    <row r="149" spans="1:3">
      <c r="A149" s="18"/>
      <c r="B149" s="18"/>
      <c r="C149" s="18"/>
    </row>
    <row r="150" spans="1:3">
      <c r="A150" s="18"/>
      <c r="B150" s="18"/>
      <c r="C150" s="18"/>
    </row>
    <row r="151" spans="1:3">
      <c r="A151" s="18"/>
      <c r="B151" s="18"/>
      <c r="C151" s="18"/>
    </row>
    <row r="152" spans="1:3">
      <c r="A152" s="18"/>
      <c r="B152" s="18"/>
      <c r="C152" s="18"/>
    </row>
    <row r="153" spans="1:3">
      <c r="A153" s="18"/>
      <c r="B153" s="18"/>
      <c r="C153" s="18"/>
    </row>
    <row r="154" spans="1:3">
      <c r="A154" s="18"/>
      <c r="B154" s="18"/>
      <c r="C154" s="18"/>
    </row>
    <row r="155" spans="1:3">
      <c r="A155" s="18"/>
      <c r="B155" s="18"/>
      <c r="C155" s="18"/>
    </row>
    <row r="156" spans="1:3">
      <c r="A156" s="18"/>
      <c r="B156" s="18"/>
      <c r="C156" s="18"/>
    </row>
    <row r="157" spans="1:3">
      <c r="A157" s="18"/>
      <c r="B157" s="18"/>
      <c r="C157" s="18"/>
    </row>
    <row r="158" spans="1:3">
      <c r="A158" s="18"/>
      <c r="B158" s="18"/>
      <c r="C158" s="18"/>
    </row>
    <row r="159" spans="1:3">
      <c r="A159" s="18"/>
      <c r="B159" s="18"/>
      <c r="C159" s="18"/>
    </row>
    <row r="160" spans="1:3">
      <c r="A160" s="18"/>
      <c r="B160" s="18"/>
      <c r="C160" s="18"/>
    </row>
    <row r="161" spans="1:3">
      <c r="A161" s="18"/>
      <c r="B161" s="18"/>
      <c r="C161" s="18"/>
    </row>
    <row r="162" spans="1:3">
      <c r="A162" s="18"/>
      <c r="B162" s="18"/>
      <c r="C162" s="18"/>
    </row>
    <row r="163" spans="1:3">
      <c r="A163" s="18"/>
      <c r="B163" s="18"/>
      <c r="C163" s="18"/>
    </row>
    <row r="164" spans="1:3">
      <c r="A164" s="18"/>
      <c r="B164" s="18"/>
      <c r="C164" s="18"/>
    </row>
    <row r="165" spans="1:3">
      <c r="A165" s="18"/>
      <c r="B165" s="18"/>
      <c r="C165" s="18"/>
    </row>
    <row r="166" spans="1:3">
      <c r="A166" s="18"/>
      <c r="B166" s="18"/>
      <c r="C166" s="18"/>
    </row>
    <row r="167" spans="1:3">
      <c r="A167" s="18"/>
      <c r="B167" s="18"/>
      <c r="C167" s="18"/>
    </row>
    <row r="168" spans="1:3">
      <c r="A168" s="18"/>
      <c r="B168" s="18"/>
      <c r="C168" s="18"/>
    </row>
    <row r="169" spans="1:3">
      <c r="A169" s="18"/>
      <c r="B169" s="18"/>
      <c r="C169" s="18"/>
    </row>
    <row r="170" spans="1:3">
      <c r="A170" s="18"/>
      <c r="B170" s="18"/>
      <c r="C170" s="18"/>
    </row>
    <row r="171" spans="1:3">
      <c r="A171" s="18"/>
      <c r="B171" s="18"/>
      <c r="C171" s="18"/>
    </row>
    <row r="172" spans="1:3">
      <c r="A172" s="18"/>
      <c r="B172" s="18"/>
      <c r="C172" s="18"/>
    </row>
    <row r="173" spans="1:3">
      <c r="A173" s="18"/>
      <c r="B173" s="18"/>
      <c r="C173" s="18"/>
    </row>
    <row r="174" spans="1:3">
      <c r="A174" s="18"/>
      <c r="B174" s="18"/>
      <c r="C174" s="18"/>
    </row>
    <row r="175" spans="1:3">
      <c r="A175" s="18"/>
      <c r="B175" s="18"/>
      <c r="C175" s="18"/>
    </row>
    <row r="176" spans="1:3">
      <c r="A176" s="18"/>
      <c r="B176" s="18"/>
      <c r="C176" s="18"/>
    </row>
    <row r="177" spans="1:3">
      <c r="A177" s="18"/>
      <c r="B177" s="18"/>
      <c r="C177" s="18"/>
    </row>
    <row r="178" spans="1:3">
      <c r="A178" s="18"/>
      <c r="B178" s="18"/>
      <c r="C178" s="18"/>
    </row>
    <row r="179" spans="1:3">
      <c r="A179" s="18"/>
      <c r="B179" s="18"/>
      <c r="C179" s="18"/>
    </row>
    <row r="180" spans="1:3">
      <c r="A180" s="18"/>
      <c r="B180" s="18"/>
      <c r="C180" s="18"/>
    </row>
    <row r="181" spans="1:3">
      <c r="A181" s="18"/>
      <c r="B181" s="18"/>
      <c r="C181" s="18"/>
    </row>
    <row r="182" spans="1:3">
      <c r="A182" s="18"/>
      <c r="B182" s="18"/>
      <c r="C182" s="18"/>
    </row>
    <row r="183" spans="1:3">
      <c r="A183" s="18"/>
      <c r="B183" s="18"/>
      <c r="C183" s="18"/>
    </row>
    <row r="184" spans="1:3">
      <c r="A184" s="18"/>
      <c r="B184" s="18"/>
      <c r="C184" s="18"/>
    </row>
    <row r="185" spans="1:3">
      <c r="A185" s="18"/>
      <c r="B185" s="18"/>
      <c r="C185" s="18"/>
    </row>
    <row r="186" spans="1:3">
      <c r="A186" s="18"/>
      <c r="B186" s="18"/>
      <c r="C186" s="18"/>
    </row>
    <row r="187" spans="1:3">
      <c r="A187" s="18"/>
      <c r="B187" s="18"/>
      <c r="C187" s="18"/>
    </row>
    <row r="188" spans="1:3">
      <c r="A188" s="18"/>
      <c r="B188" s="18"/>
      <c r="C188" s="18"/>
    </row>
    <row r="189" spans="1:3">
      <c r="A189" s="18"/>
      <c r="B189" s="18"/>
      <c r="C189" s="18"/>
    </row>
    <row r="190" spans="1:3">
      <c r="A190" s="18"/>
      <c r="B190" s="18"/>
      <c r="C190" s="18"/>
    </row>
    <row r="191" spans="1:3">
      <c r="A191" s="18"/>
      <c r="B191" s="18"/>
      <c r="C191" s="18"/>
    </row>
    <row r="192" spans="1:3">
      <c r="A192" s="18"/>
      <c r="B192" s="18"/>
      <c r="C192" s="18"/>
    </row>
    <row r="193" spans="1:3">
      <c r="A193" s="18"/>
      <c r="B193" s="18"/>
      <c r="C193" s="18"/>
    </row>
    <row r="194" spans="1:3">
      <c r="A194" s="18"/>
      <c r="B194" s="18"/>
      <c r="C194" s="18"/>
    </row>
    <row r="195" spans="1:3">
      <c r="A195" s="18"/>
      <c r="B195" s="18"/>
      <c r="C195" s="18"/>
    </row>
    <row r="196" spans="1:3">
      <c r="A196" s="18"/>
      <c r="B196" s="18"/>
      <c r="C196" s="18"/>
    </row>
    <row r="197" spans="1:3">
      <c r="A197" s="18"/>
      <c r="B197" s="18"/>
      <c r="C197" s="18"/>
    </row>
    <row r="198" spans="1:3">
      <c r="A198" s="18"/>
      <c r="B198" s="18"/>
      <c r="C198" s="18"/>
    </row>
    <row r="199" spans="1:3">
      <c r="A199" s="18"/>
      <c r="B199" s="18"/>
      <c r="C199" s="18"/>
    </row>
    <row r="200" spans="1:3">
      <c r="A200" s="18"/>
      <c r="B200" s="18"/>
      <c r="C200" s="18"/>
    </row>
    <row r="201" spans="1:3">
      <c r="A201" s="18"/>
      <c r="B201" s="18"/>
      <c r="C201" s="18"/>
    </row>
    <row r="202" spans="1:3">
      <c r="A202" s="18"/>
      <c r="B202" s="18"/>
      <c r="C202" s="18"/>
    </row>
    <row r="203" spans="1:3">
      <c r="A203" s="18"/>
      <c r="B203" s="18"/>
      <c r="C203" s="18"/>
    </row>
    <row r="204" spans="1:3">
      <c r="A204" s="18"/>
      <c r="B204" s="18"/>
      <c r="C204" s="18"/>
    </row>
    <row r="205" spans="1:3">
      <c r="A205" s="18"/>
      <c r="B205" s="18"/>
      <c r="C205" s="18"/>
    </row>
    <row r="206" spans="1:3">
      <c r="A206" s="18"/>
      <c r="B206" s="18"/>
      <c r="C206" s="18"/>
    </row>
    <row r="207" spans="1:3">
      <c r="A207" s="18"/>
      <c r="B207" s="18"/>
      <c r="C207" s="18"/>
    </row>
    <row r="208" spans="1:3">
      <c r="A208" s="18"/>
      <c r="B208" s="18"/>
      <c r="C208" s="18"/>
    </row>
    <row r="209" spans="1:3">
      <c r="A209" s="18"/>
      <c r="B209" s="18"/>
      <c r="C209" s="18"/>
    </row>
    <row r="210" spans="1:3">
      <c r="A210" s="18"/>
      <c r="B210" s="18"/>
      <c r="C210" s="18"/>
    </row>
    <row r="211" spans="1:3">
      <c r="A211" s="18"/>
      <c r="B211" s="18"/>
      <c r="C211" s="18"/>
    </row>
    <row r="212" spans="1:3">
      <c r="A212" s="18"/>
      <c r="B212" s="18"/>
      <c r="C212" s="18"/>
    </row>
    <row r="213" spans="1:3">
      <c r="A213" s="18"/>
      <c r="B213" s="18"/>
      <c r="C213" s="18"/>
    </row>
    <row r="214" spans="1:3">
      <c r="A214" s="18"/>
      <c r="B214" s="18"/>
      <c r="C214" s="18"/>
    </row>
    <row r="215" spans="1:3">
      <c r="A215" s="18"/>
      <c r="B215" s="18"/>
      <c r="C215" s="18"/>
    </row>
    <row r="216" spans="1:3">
      <c r="A216" s="18"/>
      <c r="B216" s="18"/>
      <c r="C216" s="18"/>
    </row>
    <row r="217" spans="1:3">
      <c r="A217" s="18"/>
      <c r="B217" s="18"/>
      <c r="C217" s="18"/>
    </row>
    <row r="218" spans="1:3">
      <c r="A218" s="18"/>
      <c r="B218" s="18"/>
      <c r="C218" s="18"/>
    </row>
    <row r="219" spans="1:3">
      <c r="A219" s="18"/>
      <c r="B219" s="18"/>
      <c r="C219" s="18"/>
    </row>
    <row r="220" spans="1:3">
      <c r="A220" s="18"/>
      <c r="B220" s="18"/>
      <c r="C220" s="18"/>
    </row>
    <row r="221" spans="1:3">
      <c r="A221" s="18"/>
      <c r="B221" s="18"/>
      <c r="C221" s="18"/>
    </row>
    <row r="222" spans="1:3">
      <c r="A222" s="18"/>
      <c r="B222" s="18"/>
      <c r="C222" s="18"/>
    </row>
    <row r="223" spans="1:3">
      <c r="A223" s="18"/>
      <c r="B223" s="18"/>
      <c r="C223" s="18"/>
    </row>
    <row r="224" spans="1:3">
      <c r="A224" s="18"/>
      <c r="B224" s="18"/>
      <c r="C224" s="18"/>
    </row>
    <row r="225" spans="1:3">
      <c r="A225" s="18"/>
      <c r="B225" s="18"/>
      <c r="C225" s="18"/>
    </row>
    <row r="226" spans="1:3">
      <c r="A226" s="18"/>
      <c r="B226" s="18"/>
      <c r="C226" s="18"/>
    </row>
    <row r="227" spans="1:3">
      <c r="A227" s="18"/>
      <c r="B227" s="18"/>
      <c r="C227" s="18"/>
    </row>
    <row r="228" spans="1:3">
      <c r="A228" s="18"/>
      <c r="B228" s="18"/>
      <c r="C228" s="18"/>
    </row>
    <row r="229" spans="1:3">
      <c r="A229" s="18"/>
      <c r="B229" s="18"/>
      <c r="C229" s="18"/>
    </row>
    <row r="230" spans="1:3">
      <c r="A230" s="18"/>
      <c r="B230" s="18"/>
      <c r="C230" s="18"/>
    </row>
    <row r="231" spans="1:3">
      <c r="A231" s="18"/>
      <c r="B231" s="18"/>
      <c r="C231" s="18"/>
    </row>
    <row r="232" spans="1:3">
      <c r="A232" s="18"/>
      <c r="B232" s="18"/>
      <c r="C232" s="18"/>
    </row>
    <row r="233" spans="1:3">
      <c r="A233" s="18"/>
      <c r="B233" s="18"/>
      <c r="C233" s="18"/>
    </row>
    <row r="234" spans="1:3">
      <c r="A234" s="18"/>
      <c r="B234" s="18"/>
      <c r="C234" s="18"/>
    </row>
    <row r="235" spans="1:3">
      <c r="A235" s="18"/>
      <c r="B235" s="18"/>
      <c r="C235" s="18"/>
    </row>
    <row r="236" spans="1:3">
      <c r="A236" s="18"/>
      <c r="B236" s="18"/>
      <c r="C236" s="18"/>
    </row>
    <row r="237" spans="1:3">
      <c r="A237" s="18"/>
      <c r="B237" s="18"/>
      <c r="C237" s="18"/>
    </row>
    <row r="238" spans="1:3">
      <c r="A238" s="18"/>
      <c r="B238" s="18"/>
      <c r="C238" s="18"/>
    </row>
    <row r="239" spans="1:3">
      <c r="A239" s="18"/>
      <c r="B239" s="18"/>
      <c r="C239" s="18"/>
    </row>
    <row r="240" spans="1:3">
      <c r="A240" s="18"/>
      <c r="B240" s="18"/>
      <c r="C240" s="18"/>
    </row>
    <row r="241" spans="1:3">
      <c r="A241" s="18"/>
      <c r="B241" s="18"/>
      <c r="C241" s="18"/>
    </row>
    <row r="242" spans="1:3">
      <c r="A242" s="18"/>
      <c r="B242" s="18"/>
      <c r="C242" s="18"/>
    </row>
    <row r="243" spans="1:3">
      <c r="A243" s="18"/>
      <c r="B243" s="18"/>
      <c r="C243" s="18"/>
    </row>
    <row r="244" spans="1:3">
      <c r="A244" s="18"/>
      <c r="B244" s="18"/>
      <c r="C244" s="18"/>
    </row>
    <row r="245" spans="1:3">
      <c r="A245" s="18"/>
      <c r="B245" s="18"/>
      <c r="C245" s="18"/>
    </row>
    <row r="246" spans="1:3">
      <c r="A246" s="18"/>
      <c r="B246" s="18"/>
      <c r="C246" s="18"/>
    </row>
    <row r="247" spans="1:3">
      <c r="A247" s="18"/>
      <c r="B247" s="18"/>
      <c r="C247" s="18"/>
    </row>
    <row r="248" spans="1:3">
      <c r="A248" s="18"/>
      <c r="B248" s="18"/>
      <c r="C248" s="18"/>
    </row>
    <row r="249" spans="1:3">
      <c r="A249" s="18"/>
      <c r="B249" s="18"/>
      <c r="C249" s="18"/>
    </row>
    <row r="250" spans="1:3">
      <c r="A250" s="18"/>
      <c r="B250" s="18"/>
      <c r="C250" s="18"/>
    </row>
    <row r="251" spans="1:3">
      <c r="A251" s="18"/>
      <c r="B251" s="18"/>
      <c r="C251" s="18"/>
    </row>
    <row r="252" spans="1:3">
      <c r="A252" s="18"/>
      <c r="B252" s="18"/>
      <c r="C252" s="18"/>
    </row>
    <row r="253" spans="1:3">
      <c r="A253" s="18"/>
      <c r="B253" s="18"/>
      <c r="C253" s="18"/>
    </row>
    <row r="254" spans="1:3">
      <c r="A254" s="18"/>
      <c r="B254" s="18"/>
      <c r="C254" s="18"/>
    </row>
    <row r="255" spans="1:3">
      <c r="A255" s="18"/>
      <c r="B255" s="18"/>
      <c r="C255" s="18"/>
    </row>
    <row r="256" spans="1:3">
      <c r="A256" s="18"/>
      <c r="B256" s="18"/>
      <c r="C256" s="18"/>
    </row>
    <row r="257" spans="1:3">
      <c r="A257" s="18"/>
      <c r="B257" s="18"/>
      <c r="C257" s="18"/>
    </row>
    <row r="258" spans="1:3">
      <c r="A258" s="18"/>
      <c r="B258" s="18"/>
      <c r="C258" s="18"/>
    </row>
    <row r="259" spans="1:3">
      <c r="A259" s="18"/>
      <c r="B259" s="18"/>
      <c r="C259" s="18"/>
    </row>
    <row r="260" spans="1:3">
      <c r="A260" s="18"/>
      <c r="B260" s="18"/>
      <c r="C260" s="18"/>
    </row>
    <row r="261" spans="1:3">
      <c r="A261" s="18"/>
      <c r="B261" s="18"/>
      <c r="C261" s="18"/>
    </row>
    <row r="262" spans="1:3">
      <c r="A262" s="18"/>
      <c r="B262" s="18"/>
      <c r="C262" s="18"/>
    </row>
    <row r="263" spans="1:3">
      <c r="A263" s="18"/>
      <c r="B263" s="18"/>
      <c r="C263" s="18"/>
    </row>
    <row r="264" spans="1:3">
      <c r="A264" s="18"/>
      <c r="B264" s="18"/>
      <c r="C264" s="18"/>
    </row>
    <row r="265" spans="1:3">
      <c r="A265" s="18"/>
      <c r="B265" s="18"/>
      <c r="C265" s="18"/>
    </row>
    <row r="266" spans="1:3">
      <c r="A266" s="18"/>
      <c r="B266" s="18"/>
      <c r="C266" s="18"/>
    </row>
    <row r="267" spans="1:3">
      <c r="A267" s="18"/>
      <c r="B267" s="18"/>
      <c r="C267" s="18"/>
    </row>
    <row r="268" spans="1:3">
      <c r="A268" s="18"/>
      <c r="B268" s="18"/>
      <c r="C268" s="18"/>
    </row>
    <row r="269" spans="1:3">
      <c r="A269" s="18"/>
      <c r="B269" s="18"/>
      <c r="C269" s="18"/>
    </row>
    <row r="270" spans="1:3">
      <c r="A270" s="18"/>
      <c r="B270" s="18"/>
      <c r="C270" s="18"/>
    </row>
    <row r="271" spans="1:3">
      <c r="A271" s="18"/>
      <c r="B271" s="18"/>
      <c r="C271" s="18"/>
    </row>
    <row r="272" spans="1:3">
      <c r="A272" s="18"/>
      <c r="B272" s="18"/>
      <c r="C272" s="18"/>
    </row>
    <row r="273" spans="1:3">
      <c r="A273" s="18"/>
      <c r="B273" s="18"/>
      <c r="C273" s="18"/>
    </row>
    <row r="274" spans="1:3">
      <c r="A274" s="18"/>
      <c r="B274" s="18"/>
      <c r="C274" s="18"/>
    </row>
    <row r="275" spans="1:3">
      <c r="A275" s="18"/>
      <c r="B275" s="18"/>
      <c r="C275" s="18"/>
    </row>
    <row r="276" spans="1:3">
      <c r="A276" s="18"/>
      <c r="B276" s="18"/>
      <c r="C276" s="18"/>
    </row>
    <row r="277" spans="1:3">
      <c r="A277" s="18"/>
      <c r="B277" s="18"/>
      <c r="C277" s="18"/>
    </row>
    <row r="278" spans="1:3">
      <c r="A278" s="18"/>
      <c r="B278" s="18"/>
      <c r="C278" s="18"/>
    </row>
    <row r="279" spans="1:3">
      <c r="A279" s="18"/>
      <c r="B279" s="18"/>
      <c r="C279" s="18"/>
    </row>
    <row r="280" spans="1:3">
      <c r="A280" s="18"/>
      <c r="B280" s="18"/>
      <c r="C280" s="18"/>
    </row>
    <row r="281" spans="1:3">
      <c r="A281" s="18"/>
      <c r="B281" s="18"/>
      <c r="C281" s="18"/>
    </row>
    <row r="282" spans="1:3">
      <c r="A282" s="18"/>
      <c r="B282" s="18"/>
      <c r="C282" s="18"/>
    </row>
    <row r="283" spans="1:3">
      <c r="A283" s="18"/>
      <c r="B283" s="18"/>
      <c r="C283" s="18"/>
    </row>
    <row r="284" spans="1:3">
      <c r="A284" s="18"/>
      <c r="B284" s="18"/>
      <c r="C284" s="18"/>
    </row>
    <row r="285" spans="1:3">
      <c r="A285" s="18"/>
      <c r="B285" s="18"/>
      <c r="C285" s="18"/>
    </row>
    <row r="286" spans="1:3">
      <c r="A286" s="18"/>
      <c r="B286" s="18"/>
      <c r="C286" s="18"/>
    </row>
    <row r="287" spans="1:3">
      <c r="A287" s="18"/>
      <c r="B287" s="18"/>
      <c r="C287" s="18"/>
    </row>
    <row r="288" spans="1:3">
      <c r="A288" s="18"/>
      <c r="B288" s="18"/>
      <c r="C288" s="18"/>
    </row>
    <row r="289" spans="1:3">
      <c r="A289" s="18"/>
      <c r="B289" s="18"/>
      <c r="C289" s="18"/>
    </row>
    <row r="290" spans="1:3">
      <c r="A290" s="18"/>
      <c r="B290" s="18"/>
      <c r="C290" s="18"/>
    </row>
    <row r="291" spans="1:3">
      <c r="A291" s="18"/>
      <c r="B291" s="18"/>
      <c r="C291" s="18"/>
    </row>
    <row r="292" spans="1:3">
      <c r="A292" s="18"/>
      <c r="B292" s="18"/>
      <c r="C292" s="18"/>
    </row>
    <row r="293" spans="1:3">
      <c r="A293" s="18"/>
      <c r="B293" s="18"/>
      <c r="C293" s="18"/>
    </row>
    <row r="294" spans="1:3">
      <c r="A294" s="18"/>
      <c r="B294" s="18"/>
      <c r="C294" s="18"/>
    </row>
    <row r="295" spans="1:3">
      <c r="A295" s="18"/>
      <c r="B295" s="18"/>
      <c r="C295" s="18"/>
    </row>
    <row r="296" spans="1:3">
      <c r="A296" s="18"/>
      <c r="B296" s="18"/>
      <c r="C296" s="18"/>
    </row>
    <row r="297" spans="1:3">
      <c r="A297" s="18"/>
      <c r="B297" s="18"/>
      <c r="C297" s="18"/>
    </row>
    <row r="298" spans="1:3">
      <c r="A298" s="18"/>
      <c r="B298" s="18"/>
      <c r="C298" s="18"/>
    </row>
    <row r="299" spans="1:3">
      <c r="A299" s="18"/>
      <c r="B299" s="18"/>
      <c r="C299" s="18"/>
    </row>
    <row r="300" spans="1:3">
      <c r="A300" s="18"/>
      <c r="B300" s="18"/>
      <c r="C300" s="18"/>
    </row>
    <row r="301" spans="1:3">
      <c r="A301" s="18"/>
      <c r="B301" s="18"/>
      <c r="C301" s="18"/>
    </row>
    <row r="302" spans="1:3">
      <c r="A302" s="18"/>
      <c r="B302" s="18"/>
      <c r="C302" s="18"/>
    </row>
    <row r="303" spans="1:3">
      <c r="A303" s="18"/>
      <c r="B303" s="18"/>
      <c r="C303" s="18"/>
    </row>
    <row r="304" spans="1:3">
      <c r="A304" s="18"/>
      <c r="B304" s="18"/>
      <c r="C304" s="18"/>
    </row>
    <row r="305" spans="1:3">
      <c r="A305" s="18"/>
      <c r="B305" s="18"/>
      <c r="C305" s="18"/>
    </row>
    <row r="306" spans="1:3">
      <c r="A306" s="18"/>
      <c r="B306" s="18"/>
      <c r="C306" s="18"/>
    </row>
    <row r="307" spans="1:3">
      <c r="A307" s="18"/>
      <c r="B307" s="18"/>
      <c r="C307" s="18"/>
    </row>
    <row r="308" spans="1:3">
      <c r="A308" s="18"/>
      <c r="B308" s="18"/>
      <c r="C308" s="18"/>
    </row>
    <row r="309" spans="1:3">
      <c r="A309" s="18"/>
      <c r="B309" s="18"/>
      <c r="C309" s="18"/>
    </row>
    <row r="310" spans="1:3">
      <c r="A310" s="18"/>
      <c r="B310" s="18"/>
      <c r="C310" s="18"/>
    </row>
    <row r="311" spans="1:3">
      <c r="A311" s="18"/>
      <c r="B311" s="18"/>
      <c r="C311" s="18"/>
    </row>
    <row r="312" spans="1:3">
      <c r="A312" s="18"/>
      <c r="B312" s="18"/>
      <c r="C312" s="18"/>
    </row>
    <row r="313" spans="1:3">
      <c r="A313" s="18"/>
      <c r="B313" s="18"/>
      <c r="C313" s="18"/>
    </row>
    <row r="314" spans="1:3">
      <c r="A314" s="18"/>
      <c r="B314" s="18"/>
      <c r="C314" s="18"/>
    </row>
    <row r="315" spans="1:3">
      <c r="A315" s="18"/>
      <c r="B315" s="18"/>
      <c r="C315" s="18"/>
    </row>
    <row r="316" spans="1:3">
      <c r="A316" s="18"/>
      <c r="B316" s="18"/>
      <c r="C316" s="18"/>
    </row>
    <row r="317" spans="1:3">
      <c r="A317" s="18"/>
      <c r="B317" s="18"/>
      <c r="C317" s="18"/>
    </row>
    <row r="318" spans="1:3">
      <c r="A318" s="18"/>
      <c r="B318" s="18"/>
      <c r="C318" s="18"/>
    </row>
    <row r="319" spans="1:3">
      <c r="A319" s="18"/>
      <c r="B319" s="18"/>
      <c r="C319" s="18"/>
    </row>
    <row r="320" spans="1:3">
      <c r="A320" s="18"/>
      <c r="B320" s="18"/>
      <c r="C320" s="18"/>
    </row>
    <row r="321" spans="1:3">
      <c r="A321" s="18"/>
      <c r="B321" s="18"/>
      <c r="C321" s="18"/>
    </row>
    <row r="322" spans="1:3">
      <c r="A322" s="18"/>
      <c r="B322" s="18"/>
      <c r="C322" s="18"/>
    </row>
    <row r="323" spans="1:3">
      <c r="A323" s="18"/>
      <c r="B323" s="18"/>
      <c r="C323" s="18"/>
    </row>
    <row r="324" spans="1:3">
      <c r="A324" s="18"/>
      <c r="B324" s="18"/>
      <c r="C324" s="18"/>
    </row>
    <row r="325" spans="1:3">
      <c r="A325" s="18"/>
      <c r="B325" s="18"/>
      <c r="C325" s="18"/>
    </row>
    <row r="326" spans="1:3">
      <c r="A326" s="18"/>
      <c r="B326" s="18"/>
      <c r="C326" s="18"/>
    </row>
    <row r="327" spans="1:3">
      <c r="A327" s="18"/>
      <c r="B327" s="18"/>
      <c r="C327" s="18"/>
    </row>
    <row r="328" spans="1:3">
      <c r="A328" s="18"/>
      <c r="B328" s="18"/>
      <c r="C328" s="18"/>
    </row>
    <row r="329" spans="1:3">
      <c r="A329" s="18"/>
      <c r="B329" s="18"/>
      <c r="C329" s="18"/>
    </row>
    <row r="330" spans="1:3">
      <c r="A330" s="18"/>
      <c r="B330" s="18"/>
      <c r="C330" s="18"/>
    </row>
    <row r="331" spans="1:3">
      <c r="A331" s="18"/>
      <c r="B331" s="18"/>
      <c r="C331" s="18"/>
    </row>
    <row r="332" spans="1:3">
      <c r="A332" s="18"/>
      <c r="B332" s="18"/>
      <c r="C332" s="18"/>
    </row>
    <row r="333" spans="1:3">
      <c r="A333" s="18"/>
      <c r="B333" s="18"/>
      <c r="C333" s="18"/>
    </row>
    <row r="334" spans="1:3">
      <c r="A334" s="18"/>
      <c r="B334" s="18"/>
      <c r="C334" s="18"/>
    </row>
    <row r="335" spans="1:3">
      <c r="A335" s="18"/>
      <c r="B335" s="18"/>
      <c r="C335" s="18"/>
    </row>
    <row r="336" spans="1:3">
      <c r="A336" s="18"/>
      <c r="B336" s="18"/>
      <c r="C336" s="18"/>
    </row>
    <row r="337" spans="1:3">
      <c r="A337" s="18"/>
      <c r="B337" s="18"/>
      <c r="C337" s="18"/>
    </row>
    <row r="338" spans="1:3">
      <c r="A338" s="18"/>
      <c r="B338" s="18"/>
      <c r="C338" s="18"/>
    </row>
    <row r="339" spans="1:3">
      <c r="A339" s="18"/>
      <c r="B339" s="18"/>
      <c r="C339" s="18"/>
    </row>
    <row r="340" spans="1:3">
      <c r="A340" s="18"/>
      <c r="B340" s="18"/>
      <c r="C340" s="18"/>
    </row>
    <row r="341" spans="1:3">
      <c r="A341" s="18"/>
      <c r="B341" s="18"/>
      <c r="C341" s="18"/>
    </row>
    <row r="342" spans="1:3">
      <c r="A342" s="18"/>
      <c r="B342" s="18"/>
      <c r="C342" s="18"/>
    </row>
    <row r="343" spans="1:3">
      <c r="A343" s="18"/>
      <c r="B343" s="18"/>
      <c r="C343" s="18"/>
    </row>
    <row r="344" spans="1:3">
      <c r="A344" s="18"/>
      <c r="B344" s="18"/>
      <c r="C344" s="18"/>
    </row>
    <row r="345" spans="1:3">
      <c r="A345" s="18"/>
      <c r="B345" s="18"/>
      <c r="C345" s="18"/>
    </row>
    <row r="346" spans="1:3">
      <c r="A346" s="18"/>
      <c r="B346" s="18"/>
      <c r="C346" s="18"/>
    </row>
    <row r="347" spans="1:3">
      <c r="A347" s="18"/>
      <c r="B347" s="18"/>
      <c r="C347" s="18"/>
    </row>
    <row r="348" spans="1:3">
      <c r="A348" s="18"/>
      <c r="B348" s="18"/>
      <c r="C348" s="18"/>
    </row>
    <row r="349" spans="1:3">
      <c r="A349" s="18"/>
      <c r="B349" s="18"/>
      <c r="C349" s="18"/>
    </row>
    <row r="350" spans="1:3">
      <c r="A350" s="18"/>
      <c r="B350" s="18"/>
      <c r="C350" s="18"/>
    </row>
    <row r="351" spans="1:3">
      <c r="A351" s="18"/>
      <c r="B351" s="18"/>
      <c r="C351" s="18"/>
    </row>
    <row r="352" spans="1:3">
      <c r="A352" s="18"/>
      <c r="B352" s="18"/>
      <c r="C352" s="18"/>
    </row>
    <row r="353" spans="1:3">
      <c r="A353" s="18"/>
      <c r="B353" s="18"/>
      <c r="C353" s="18"/>
    </row>
    <row r="354" spans="1:3">
      <c r="A354" s="18"/>
      <c r="B354" s="18"/>
      <c r="C354" s="18"/>
    </row>
    <row r="355" spans="1:3">
      <c r="A355" s="18"/>
      <c r="B355" s="18"/>
      <c r="C355" s="18"/>
    </row>
    <row r="356" spans="1:3">
      <c r="A356" s="18"/>
      <c r="B356" s="18"/>
      <c r="C356" s="18"/>
    </row>
    <row r="357" spans="1:3">
      <c r="A357" s="18"/>
      <c r="B357" s="18"/>
      <c r="C357" s="18"/>
    </row>
    <row r="358" spans="1:3">
      <c r="A358" s="18"/>
      <c r="B358" s="18"/>
      <c r="C358" s="18"/>
    </row>
    <row r="359" spans="1:3">
      <c r="A359" s="18"/>
      <c r="B359" s="18"/>
      <c r="C359" s="18"/>
    </row>
    <row r="360" spans="1:3">
      <c r="A360" s="18"/>
      <c r="B360" s="18"/>
      <c r="C360" s="18"/>
    </row>
    <row r="361" spans="1:3">
      <c r="A361" s="18"/>
      <c r="B361" s="18"/>
      <c r="C361" s="18"/>
    </row>
    <row r="362" spans="1:3">
      <c r="A362" s="18"/>
      <c r="B362" s="18"/>
      <c r="C362" s="18"/>
    </row>
    <row r="363" spans="1:3">
      <c r="A363" s="18"/>
      <c r="B363" s="18"/>
      <c r="C363" s="18"/>
    </row>
    <row r="364" spans="1:3">
      <c r="A364" s="18"/>
      <c r="B364" s="18"/>
      <c r="C364" s="18"/>
    </row>
    <row r="365" spans="1:3">
      <c r="A365" s="18"/>
      <c r="B365" s="18"/>
      <c r="C365" s="18"/>
    </row>
    <row r="366" spans="1:3">
      <c r="A366" s="18"/>
      <c r="B366" s="18"/>
      <c r="C366" s="18"/>
    </row>
    <row r="367" spans="1:3">
      <c r="A367" s="18"/>
      <c r="B367" s="18"/>
      <c r="C367" s="18"/>
    </row>
    <row r="368" spans="1:3">
      <c r="A368" s="18"/>
      <c r="B368" s="18"/>
      <c r="C368" s="18"/>
    </row>
    <row r="369" spans="1:3">
      <c r="A369" s="18"/>
      <c r="B369" s="18"/>
      <c r="C369" s="18"/>
    </row>
    <row r="370" spans="1:3">
      <c r="A370" s="18"/>
      <c r="B370" s="18"/>
      <c r="C370" s="18"/>
    </row>
    <row r="371" spans="1:3">
      <c r="A371" s="18"/>
      <c r="B371" s="18"/>
      <c r="C371" s="18"/>
    </row>
    <row r="372" spans="1:3">
      <c r="A372" s="18"/>
      <c r="B372" s="18"/>
      <c r="C372" s="18"/>
    </row>
    <row r="373" spans="1:3">
      <c r="A373" s="18"/>
      <c r="B373" s="18"/>
      <c r="C373" s="18"/>
    </row>
    <row r="374" spans="1:3">
      <c r="A374" s="18"/>
      <c r="B374" s="18"/>
      <c r="C374" s="18"/>
    </row>
    <row r="375" spans="1:3">
      <c r="A375" s="18"/>
      <c r="B375" s="18"/>
      <c r="C375" s="18"/>
    </row>
    <row r="376" spans="1:3">
      <c r="A376" s="18"/>
      <c r="B376" s="18"/>
      <c r="C376" s="18"/>
    </row>
    <row r="377" spans="1:3">
      <c r="A377" s="18"/>
      <c r="B377" s="18"/>
      <c r="C377" s="18"/>
    </row>
    <row r="378" spans="1:3">
      <c r="A378" s="18"/>
      <c r="B378" s="18"/>
      <c r="C378" s="18"/>
    </row>
    <row r="379" spans="1:3">
      <c r="A379" s="18"/>
      <c r="B379" s="18"/>
      <c r="C379" s="18"/>
    </row>
    <row r="380" spans="1:3">
      <c r="A380" s="18"/>
      <c r="B380" s="18"/>
      <c r="C380" s="18"/>
    </row>
    <row r="381" spans="1:3">
      <c r="A381" s="18"/>
      <c r="B381" s="18"/>
      <c r="C381" s="18"/>
    </row>
    <row r="382" spans="1:3">
      <c r="A382" s="18"/>
      <c r="B382" s="18"/>
      <c r="C382" s="18"/>
    </row>
    <row r="383" spans="1:3">
      <c r="A383" s="18"/>
      <c r="B383" s="18"/>
      <c r="C383" s="18"/>
    </row>
    <row r="384" spans="1:3">
      <c r="A384" s="18"/>
      <c r="B384" s="18"/>
      <c r="C384" s="18"/>
    </row>
    <row r="385" spans="1:3">
      <c r="A385" s="18"/>
      <c r="B385" s="18"/>
      <c r="C385" s="18"/>
    </row>
    <row r="386" spans="1:3">
      <c r="A386" s="18"/>
      <c r="B386" s="18"/>
      <c r="C386" s="18"/>
    </row>
    <row r="387" spans="1:3">
      <c r="A387" s="18"/>
      <c r="B387" s="18"/>
      <c r="C387" s="18"/>
    </row>
    <row r="388" spans="1:3">
      <c r="A388" s="18"/>
      <c r="B388" s="18"/>
      <c r="C388" s="18"/>
    </row>
    <row r="389" spans="1:3">
      <c r="A389" s="18"/>
      <c r="B389" s="18"/>
      <c r="C389" s="18"/>
    </row>
    <row r="390" spans="1:3">
      <c r="A390" s="18"/>
      <c r="B390" s="18"/>
      <c r="C390" s="18"/>
    </row>
    <row r="391" spans="1:3">
      <c r="A391" s="18"/>
      <c r="B391" s="18"/>
      <c r="C391" s="18"/>
    </row>
    <row r="392" spans="1:3">
      <c r="A392" s="18"/>
      <c r="B392" s="18"/>
      <c r="C392" s="18"/>
    </row>
    <row r="393" spans="1:3">
      <c r="A393" s="18"/>
      <c r="B393" s="18"/>
      <c r="C393" s="18"/>
    </row>
    <row r="394" spans="1:3">
      <c r="A394" s="18"/>
      <c r="B394" s="18"/>
      <c r="C394" s="18"/>
    </row>
    <row r="395" spans="1:3">
      <c r="A395" s="18"/>
      <c r="B395" s="18"/>
      <c r="C395" s="18"/>
    </row>
    <row r="396" spans="1:3">
      <c r="A396" s="18"/>
      <c r="B396" s="18"/>
      <c r="C396" s="18"/>
    </row>
    <row r="397" spans="1:3">
      <c r="A397" s="18"/>
      <c r="B397" s="18"/>
      <c r="C397" s="18"/>
    </row>
    <row r="398" spans="1:3">
      <c r="A398" s="18"/>
      <c r="B398" s="18"/>
      <c r="C398" s="18"/>
    </row>
    <row r="399" spans="1:3">
      <c r="A399" s="18"/>
      <c r="B399" s="18"/>
      <c r="C399" s="18"/>
    </row>
    <row r="400" spans="1:3">
      <c r="A400" s="18"/>
      <c r="B400" s="18"/>
      <c r="C400" s="18"/>
    </row>
    <row r="401" spans="1:3">
      <c r="A401" s="18"/>
      <c r="B401" s="18"/>
      <c r="C401" s="18"/>
    </row>
    <row r="402" spans="1:3">
      <c r="A402" s="18"/>
      <c r="B402" s="18"/>
      <c r="C402" s="18"/>
    </row>
    <row r="403" spans="1:3">
      <c r="A403" s="18"/>
      <c r="B403" s="18"/>
      <c r="C403" s="18"/>
    </row>
    <row r="404" spans="1:3">
      <c r="A404" s="18"/>
      <c r="B404" s="18"/>
      <c r="C404" s="18"/>
    </row>
    <row r="405" spans="1:3">
      <c r="A405" s="18"/>
      <c r="B405" s="18"/>
      <c r="C405" s="18"/>
    </row>
    <row r="406" spans="1:3">
      <c r="A406" s="18"/>
      <c r="B406" s="18"/>
      <c r="C406" s="18"/>
    </row>
    <row r="407" spans="1:3">
      <c r="A407" s="18"/>
      <c r="B407" s="18"/>
      <c r="C407" s="18"/>
    </row>
    <row r="408" spans="1:3">
      <c r="A408" s="18"/>
      <c r="B408" s="18"/>
      <c r="C408" s="18"/>
    </row>
    <row r="409" spans="1:3">
      <c r="A409" s="18"/>
      <c r="B409" s="18"/>
      <c r="C409" s="18"/>
    </row>
    <row r="410" spans="1:3">
      <c r="A410" s="18"/>
      <c r="B410" s="18"/>
      <c r="C410" s="18"/>
    </row>
    <row r="411" spans="1:3">
      <c r="A411" s="18"/>
      <c r="B411" s="18"/>
      <c r="C411" s="18"/>
    </row>
    <row r="412" spans="1:3">
      <c r="A412" s="18"/>
      <c r="B412" s="18"/>
      <c r="C412" s="18"/>
    </row>
    <row r="413" spans="1:3">
      <c r="A413" s="18"/>
      <c r="B413" s="18"/>
      <c r="C413" s="18"/>
    </row>
    <row r="414" spans="1:3">
      <c r="A414" s="18"/>
      <c r="B414" s="18"/>
      <c r="C414" s="18"/>
    </row>
    <row r="415" spans="1:3">
      <c r="A415" s="18"/>
      <c r="B415" s="18"/>
      <c r="C415" s="18"/>
    </row>
    <row r="416" spans="1:3">
      <c r="A416" s="18"/>
      <c r="B416" s="18"/>
      <c r="C416" s="18"/>
    </row>
    <row r="417" spans="1:3">
      <c r="A417" s="18"/>
      <c r="B417" s="18"/>
      <c r="C417" s="18"/>
    </row>
    <row r="418" spans="1:3">
      <c r="A418" s="18"/>
      <c r="B418" s="18"/>
      <c r="C418" s="18"/>
    </row>
    <row r="419" spans="1:3">
      <c r="A419" s="18"/>
      <c r="B419" s="18"/>
      <c r="C419" s="18"/>
    </row>
    <row r="420" spans="1:3">
      <c r="A420" s="18"/>
      <c r="B420" s="18"/>
      <c r="C420" s="18"/>
    </row>
    <row r="421" spans="1:3">
      <c r="A421" s="18"/>
      <c r="B421" s="18"/>
      <c r="C421" s="18"/>
    </row>
    <row r="422" spans="1:3">
      <c r="A422" s="18"/>
      <c r="B422" s="18"/>
      <c r="C422" s="18"/>
    </row>
    <row r="423" spans="1:3">
      <c r="A423" s="18"/>
      <c r="B423" s="18"/>
      <c r="C423" s="18"/>
    </row>
    <row r="424" spans="1:3">
      <c r="A424" s="18"/>
      <c r="B424" s="18"/>
      <c r="C424" s="18"/>
    </row>
    <row r="425" spans="1:3">
      <c r="A425" s="18"/>
      <c r="B425" s="18"/>
      <c r="C425" s="18"/>
    </row>
    <row r="426" spans="1:3">
      <c r="A426" s="18"/>
      <c r="B426" s="18"/>
      <c r="C426" s="18"/>
    </row>
    <row r="427" spans="1:3">
      <c r="A427" s="18"/>
      <c r="B427" s="18"/>
      <c r="C427" s="18"/>
    </row>
    <row r="428" spans="1:3">
      <c r="A428" s="18"/>
      <c r="B428" s="18"/>
      <c r="C428" s="18"/>
    </row>
    <row r="429" spans="1:3">
      <c r="A429" s="18"/>
      <c r="B429" s="18"/>
      <c r="C429" s="18"/>
    </row>
    <row r="430" spans="1:3">
      <c r="A430" s="18"/>
      <c r="B430" s="18"/>
      <c r="C430" s="18"/>
    </row>
    <row r="431" spans="1:3">
      <c r="A431" s="18"/>
      <c r="B431" s="18"/>
      <c r="C431" s="18"/>
    </row>
    <row r="432" spans="1:3">
      <c r="A432" s="18"/>
      <c r="B432" s="18"/>
      <c r="C432" s="18"/>
    </row>
    <row r="433" spans="1:3">
      <c r="A433" s="18"/>
      <c r="B433" s="18"/>
      <c r="C433" s="18"/>
    </row>
    <row r="434" spans="1:3">
      <c r="A434" s="18"/>
      <c r="B434" s="18"/>
      <c r="C434" s="18"/>
    </row>
    <row r="435" spans="1:3">
      <c r="A435" s="18"/>
      <c r="B435" s="18"/>
      <c r="C435" s="18"/>
    </row>
    <row r="436" spans="1:3">
      <c r="A436" s="18"/>
      <c r="B436" s="18"/>
      <c r="C436" s="18"/>
    </row>
    <row r="437" spans="1:3">
      <c r="A437" s="18"/>
      <c r="B437" s="18"/>
      <c r="C437" s="18"/>
    </row>
    <row r="438" spans="1:3">
      <c r="A438" s="18"/>
      <c r="B438" s="18"/>
      <c r="C438" s="18"/>
    </row>
    <row r="439" spans="1:3">
      <c r="A439" s="18"/>
      <c r="B439" s="18"/>
      <c r="C439" s="18"/>
    </row>
    <row r="440" spans="1:3">
      <c r="A440" s="18"/>
      <c r="B440" s="18"/>
      <c r="C440" s="18"/>
    </row>
    <row r="441" spans="1:3">
      <c r="A441" s="18"/>
      <c r="B441" s="18"/>
      <c r="C441" s="18"/>
    </row>
    <row r="442" spans="1:3">
      <c r="A442" s="18"/>
      <c r="B442" s="18"/>
      <c r="C442" s="18"/>
    </row>
    <row r="443" spans="1:3">
      <c r="A443" s="18"/>
      <c r="B443" s="18"/>
      <c r="C443" s="18"/>
    </row>
    <row r="444" spans="1:3">
      <c r="A444" s="18"/>
      <c r="B444" s="18"/>
      <c r="C444" s="18"/>
    </row>
    <row r="445" spans="1:3">
      <c r="A445" s="18"/>
      <c r="B445" s="18"/>
      <c r="C445" s="18"/>
    </row>
    <row r="446" spans="1:3">
      <c r="A446" s="18"/>
      <c r="B446" s="18"/>
      <c r="C446" s="18"/>
    </row>
    <row r="447" spans="1:3">
      <c r="A447" s="18"/>
      <c r="B447" s="18"/>
      <c r="C447" s="18"/>
    </row>
    <row r="448" spans="1:3">
      <c r="A448" s="18"/>
      <c r="B448" s="18"/>
      <c r="C448" s="18"/>
    </row>
    <row r="449" spans="1:3">
      <c r="A449" s="18"/>
      <c r="B449" s="18"/>
      <c r="C449" s="18"/>
    </row>
    <row r="450" spans="1:3">
      <c r="A450" s="18"/>
      <c r="B450" s="18"/>
      <c r="C450" s="18"/>
    </row>
    <row r="451" spans="1:3">
      <c r="A451" s="18"/>
      <c r="B451" s="18"/>
      <c r="C451" s="18"/>
    </row>
    <row r="452" spans="1:3">
      <c r="A452" s="18"/>
      <c r="B452" s="18"/>
      <c r="C452" s="18"/>
    </row>
    <row r="453" spans="1:3">
      <c r="A453" s="18"/>
      <c r="B453" s="18"/>
      <c r="C453" s="18"/>
    </row>
    <row r="454" spans="1:3">
      <c r="A454" s="18"/>
      <c r="B454" s="18"/>
      <c r="C454" s="18"/>
    </row>
    <row r="455" spans="1:3">
      <c r="A455" s="18"/>
      <c r="B455" s="18"/>
      <c r="C455" s="18"/>
    </row>
    <row r="456" spans="1:3">
      <c r="A456" s="18"/>
      <c r="B456" s="18"/>
      <c r="C456" s="18"/>
    </row>
    <row r="457" spans="1:3">
      <c r="A457" s="18"/>
      <c r="B457" s="18"/>
      <c r="C457" s="18"/>
    </row>
    <row r="458" spans="1:3">
      <c r="A458" s="18"/>
      <c r="B458" s="18"/>
      <c r="C458" s="18"/>
    </row>
    <row r="459" spans="1:3">
      <c r="A459" s="18"/>
      <c r="B459" s="18"/>
      <c r="C459" s="18"/>
    </row>
    <row r="460" spans="1:3">
      <c r="A460" s="18"/>
      <c r="B460" s="18"/>
      <c r="C460" s="18"/>
    </row>
    <row r="461" spans="1:3">
      <c r="A461" s="18"/>
      <c r="B461" s="18"/>
      <c r="C461" s="18"/>
    </row>
    <row r="462" spans="1:3">
      <c r="A462" s="18"/>
      <c r="B462" s="18"/>
      <c r="C462" s="18"/>
    </row>
    <row r="463" spans="1:3">
      <c r="A463" s="18"/>
      <c r="B463" s="18"/>
      <c r="C463" s="18"/>
    </row>
    <row r="464" spans="1:3">
      <c r="A464" s="18"/>
      <c r="B464" s="18"/>
      <c r="C464" s="18"/>
    </row>
    <row r="465" spans="1:3">
      <c r="A465" s="18"/>
      <c r="B465" s="18"/>
      <c r="C465" s="18"/>
    </row>
    <row r="466" spans="1:3">
      <c r="A466" s="18"/>
      <c r="B466" s="18"/>
      <c r="C466" s="18"/>
    </row>
    <row r="467" spans="1:3">
      <c r="A467" s="18"/>
      <c r="B467" s="18"/>
      <c r="C467" s="18"/>
    </row>
    <row r="468" spans="1:3">
      <c r="A468" s="18"/>
      <c r="B468" s="18"/>
      <c r="C468" s="18"/>
    </row>
    <row r="469" spans="1:3">
      <c r="A469" s="18"/>
      <c r="B469" s="18"/>
      <c r="C469" s="18"/>
    </row>
    <row r="470" spans="1:3">
      <c r="A470" s="18"/>
      <c r="B470" s="18"/>
      <c r="C470" s="18"/>
    </row>
    <row r="471" spans="1:3">
      <c r="A471" s="18"/>
      <c r="B471" s="18"/>
      <c r="C471" s="18"/>
    </row>
    <row r="472" spans="1:3">
      <c r="A472" s="18"/>
      <c r="B472" s="18"/>
      <c r="C472" s="18"/>
    </row>
    <row r="473" spans="1:3">
      <c r="A473" s="18"/>
      <c r="B473" s="18"/>
      <c r="C473" s="18"/>
    </row>
    <row r="474" spans="1:3">
      <c r="A474" s="18"/>
      <c r="B474" s="18"/>
      <c r="C474" s="18"/>
    </row>
    <row r="475" spans="1:3">
      <c r="A475" s="18"/>
      <c r="B475" s="18"/>
      <c r="C475" s="18"/>
    </row>
    <row r="476" spans="1:3">
      <c r="A476" s="18"/>
      <c r="B476" s="18"/>
      <c r="C476" s="18"/>
    </row>
    <row r="477" spans="1:3">
      <c r="A477" s="18"/>
      <c r="B477" s="18"/>
      <c r="C477" s="18"/>
    </row>
    <row r="478" spans="1:3">
      <c r="A478" s="18"/>
      <c r="B478" s="18"/>
      <c r="C478" s="18"/>
    </row>
    <row r="479" spans="1:3">
      <c r="A479" s="18"/>
      <c r="B479" s="18"/>
      <c r="C479" s="18"/>
    </row>
    <row r="480" spans="1:3">
      <c r="A480" s="18"/>
      <c r="B480" s="18"/>
      <c r="C480" s="18"/>
    </row>
    <row r="481" spans="1:3">
      <c r="A481" s="18"/>
      <c r="B481" s="18"/>
      <c r="C481" s="18"/>
    </row>
    <row r="482" spans="1:3">
      <c r="A482" s="18"/>
      <c r="B482" s="18"/>
      <c r="C482" s="18"/>
    </row>
    <row r="483" spans="1:3">
      <c r="A483" s="18"/>
      <c r="B483" s="18"/>
      <c r="C483" s="18"/>
    </row>
    <row r="484" spans="1:3">
      <c r="A484" s="18"/>
      <c r="B484" s="18"/>
      <c r="C484" s="18"/>
    </row>
    <row r="485" spans="1:3">
      <c r="A485" s="18"/>
      <c r="B485" s="18"/>
      <c r="C485" s="18"/>
    </row>
    <row r="486" spans="1:3">
      <c r="A486" s="18"/>
      <c r="B486" s="18"/>
      <c r="C486" s="18"/>
    </row>
    <row r="487" spans="1:3">
      <c r="A487" s="18"/>
      <c r="B487" s="18"/>
      <c r="C487" s="18"/>
    </row>
    <row r="488" spans="1:3">
      <c r="A488" s="18"/>
      <c r="B488" s="18"/>
      <c r="C488" s="18"/>
    </row>
    <row r="489" spans="1:3">
      <c r="A489" s="18"/>
      <c r="B489" s="18"/>
      <c r="C489" s="18"/>
    </row>
    <row r="490" spans="1:3">
      <c r="A490" s="18"/>
      <c r="B490" s="18"/>
      <c r="C490" s="18"/>
    </row>
    <row r="491" spans="1:3">
      <c r="A491" s="18"/>
      <c r="B491" s="18"/>
      <c r="C491" s="18"/>
    </row>
    <row r="492" spans="1:3">
      <c r="A492" s="18"/>
      <c r="B492" s="18"/>
      <c r="C492" s="18"/>
    </row>
    <row r="493" spans="1:3">
      <c r="A493" s="18"/>
      <c r="B493" s="18"/>
      <c r="C493" s="18"/>
    </row>
    <row r="494" spans="1:3">
      <c r="A494" s="18"/>
      <c r="B494" s="18"/>
      <c r="C494" s="18"/>
    </row>
    <row r="495" spans="1:3">
      <c r="A495" s="18"/>
      <c r="B495" s="18"/>
      <c r="C495" s="18"/>
    </row>
    <row r="496" spans="1:3">
      <c r="A496" s="18"/>
      <c r="B496" s="18"/>
      <c r="C496" s="18"/>
    </row>
    <row r="497" spans="1:3">
      <c r="A497" s="18"/>
      <c r="B497" s="18"/>
      <c r="C497" s="18"/>
    </row>
    <row r="498" spans="1:3">
      <c r="A498" s="18"/>
      <c r="B498" s="18"/>
      <c r="C498" s="18"/>
    </row>
    <row r="499" spans="1:3">
      <c r="A499" s="18"/>
      <c r="B499" s="18"/>
      <c r="C499" s="18"/>
    </row>
    <row r="500" spans="1:3">
      <c r="A500" s="18"/>
      <c r="B500" s="18"/>
      <c r="C500" s="18"/>
    </row>
    <row r="501" spans="1:3">
      <c r="A501" s="18"/>
      <c r="B501" s="18"/>
      <c r="C501" s="18"/>
    </row>
    <row r="502" spans="1:3">
      <c r="A502" s="18"/>
      <c r="B502" s="18"/>
      <c r="C502" s="18"/>
    </row>
    <row r="503" spans="1:3">
      <c r="A503" s="18"/>
      <c r="B503" s="18"/>
      <c r="C503" s="18"/>
    </row>
    <row r="504" spans="1:3">
      <c r="A504" s="18"/>
      <c r="B504" s="18"/>
      <c r="C504" s="18"/>
    </row>
    <row r="505" spans="1:3">
      <c r="A505" s="18"/>
      <c r="B505" s="18"/>
      <c r="C505" s="18"/>
    </row>
    <row r="506" spans="1:3">
      <c r="A506" s="18"/>
      <c r="B506" s="18"/>
      <c r="C506" s="18"/>
    </row>
    <row r="507" spans="1:3">
      <c r="A507" s="18"/>
      <c r="B507" s="18"/>
      <c r="C507" s="18"/>
    </row>
    <row r="508" spans="1:3">
      <c r="A508" s="18"/>
      <c r="B508" s="18"/>
      <c r="C508" s="18"/>
    </row>
    <row r="509" spans="1:3">
      <c r="A509" s="18"/>
      <c r="B509" s="18"/>
      <c r="C509" s="18"/>
    </row>
    <row r="510" spans="1:3">
      <c r="A510" s="18"/>
      <c r="B510" s="18"/>
      <c r="C510" s="18"/>
    </row>
    <row r="511" spans="1:3">
      <c r="A511" s="18"/>
      <c r="B511" s="18"/>
      <c r="C511" s="18"/>
    </row>
    <row r="512" spans="1:3">
      <c r="A512" s="18"/>
      <c r="B512" s="18"/>
      <c r="C512" s="18"/>
    </row>
    <row r="513" spans="1:3">
      <c r="A513" s="18"/>
      <c r="B513" s="18"/>
      <c r="C513" s="18"/>
    </row>
    <row r="514" spans="1:3">
      <c r="A514" s="18"/>
      <c r="B514" s="18"/>
      <c r="C514" s="18"/>
    </row>
    <row r="515" spans="1:3">
      <c r="A515" s="18"/>
      <c r="B515" s="18"/>
      <c r="C515" s="18"/>
    </row>
    <row r="516" spans="1:3">
      <c r="A516" s="18"/>
      <c r="B516" s="18"/>
      <c r="C516" s="18"/>
    </row>
    <row r="517" spans="1:3">
      <c r="A517" s="18"/>
      <c r="B517" s="18"/>
      <c r="C517" s="18"/>
    </row>
    <row r="518" spans="1:3">
      <c r="A518" s="18"/>
      <c r="B518" s="18"/>
      <c r="C518" s="18"/>
    </row>
    <row r="519" spans="1:3">
      <c r="A519" s="18"/>
      <c r="B519" s="18"/>
      <c r="C519" s="18"/>
    </row>
    <row r="520" spans="1:3">
      <c r="A520" s="18"/>
      <c r="B520" s="18"/>
      <c r="C520" s="18"/>
    </row>
    <row r="521" spans="1:3">
      <c r="A521" s="18"/>
      <c r="B521" s="18"/>
      <c r="C521" s="18"/>
    </row>
    <row r="522" spans="1:3">
      <c r="A522" s="18"/>
      <c r="B522" s="18"/>
      <c r="C522" s="18"/>
    </row>
    <row r="523" spans="1:3">
      <c r="A523" s="18"/>
      <c r="B523" s="18"/>
      <c r="C523" s="18"/>
    </row>
    <row r="524" spans="1:3">
      <c r="A524" s="18"/>
      <c r="B524" s="18"/>
      <c r="C524" s="18"/>
    </row>
    <row r="525" spans="1:3">
      <c r="A525" s="18"/>
      <c r="B525" s="18"/>
      <c r="C525" s="18"/>
    </row>
    <row r="526" spans="1:3">
      <c r="A526" s="18"/>
      <c r="B526" s="18"/>
      <c r="C526" s="18"/>
    </row>
    <row r="527" spans="1:3">
      <c r="A527" s="18"/>
      <c r="B527" s="18"/>
      <c r="C527" s="18"/>
    </row>
    <row r="528" spans="1:3">
      <c r="A528" s="18"/>
      <c r="B528" s="18"/>
      <c r="C528" s="18"/>
    </row>
    <row r="529" spans="1:3">
      <c r="A529" s="18"/>
      <c r="B529" s="18"/>
      <c r="C529" s="18"/>
    </row>
    <row r="530" spans="1:3">
      <c r="A530" s="18"/>
      <c r="B530" s="18"/>
      <c r="C530" s="18"/>
    </row>
    <row r="531" spans="1:3">
      <c r="A531" s="18"/>
      <c r="B531" s="18"/>
      <c r="C531" s="18"/>
    </row>
    <row r="532" spans="1:3">
      <c r="A532" s="18"/>
      <c r="B532" s="18"/>
      <c r="C532" s="18"/>
    </row>
    <row r="533" spans="1:3">
      <c r="A533" s="18"/>
      <c r="B533" s="18"/>
      <c r="C533" s="18"/>
    </row>
    <row r="534" spans="1:3">
      <c r="A534" s="18"/>
      <c r="B534" s="18"/>
      <c r="C534" s="18"/>
    </row>
    <row r="535" spans="1:3">
      <c r="A535" s="18"/>
      <c r="B535" s="18"/>
      <c r="C535" s="18"/>
    </row>
    <row r="536" spans="1:3">
      <c r="A536" s="18"/>
      <c r="B536" s="18"/>
      <c r="C536" s="18"/>
    </row>
    <row r="537" spans="1:3">
      <c r="A537" s="18"/>
      <c r="B537" s="18"/>
      <c r="C537" s="18"/>
    </row>
    <row r="538" spans="1:3">
      <c r="A538" s="18"/>
      <c r="B538" s="18"/>
      <c r="C538" s="18"/>
    </row>
    <row r="539" spans="1:3">
      <c r="A539" s="18"/>
      <c r="B539" s="18"/>
      <c r="C539" s="18"/>
    </row>
    <row r="540" spans="1:3">
      <c r="A540" s="18"/>
      <c r="B540" s="18"/>
      <c r="C540" s="18"/>
    </row>
    <row r="541" spans="1:3">
      <c r="A541" s="18"/>
      <c r="B541" s="18"/>
      <c r="C541" s="18"/>
    </row>
    <row r="542" spans="1:3">
      <c r="A542" s="18"/>
      <c r="B542" s="18"/>
      <c r="C542" s="18"/>
    </row>
    <row r="543" spans="1:3">
      <c r="A543" s="18"/>
      <c r="B543" s="18"/>
      <c r="C543" s="18"/>
    </row>
    <row r="544" spans="1:3">
      <c r="A544" s="18"/>
      <c r="B544" s="18"/>
      <c r="C544" s="18"/>
    </row>
    <row r="545" spans="1:3">
      <c r="A545" s="18"/>
      <c r="B545" s="18"/>
      <c r="C545" s="18"/>
    </row>
    <row r="546" spans="1:3">
      <c r="A546" s="18"/>
      <c r="B546" s="18"/>
      <c r="C546" s="18"/>
    </row>
    <row r="547" spans="1:3">
      <c r="A547" s="18"/>
      <c r="B547" s="18"/>
      <c r="C547" s="18"/>
    </row>
    <row r="548" spans="1:3">
      <c r="A548" s="18"/>
      <c r="B548" s="18"/>
      <c r="C548" s="18"/>
    </row>
    <row r="549" spans="1:3">
      <c r="A549" s="18"/>
      <c r="B549" s="18"/>
      <c r="C549" s="18"/>
    </row>
    <row r="550" spans="1:3">
      <c r="A550" s="18"/>
      <c r="B550" s="18"/>
      <c r="C550" s="18"/>
    </row>
    <row r="551" spans="1:3">
      <c r="A551" s="18"/>
      <c r="B551" s="18"/>
      <c r="C551" s="18"/>
    </row>
    <row r="552" spans="1:3">
      <c r="A552" s="18"/>
      <c r="B552" s="18"/>
      <c r="C552" s="18"/>
    </row>
    <row r="553" spans="1:3">
      <c r="A553" s="18"/>
      <c r="B553" s="18"/>
      <c r="C553" s="18"/>
    </row>
    <row r="554" spans="1:3">
      <c r="A554" s="18"/>
      <c r="B554" s="18"/>
      <c r="C554" s="18"/>
    </row>
    <row r="555" spans="1:3">
      <c r="A555" s="18"/>
      <c r="B555" s="18"/>
      <c r="C555" s="18"/>
    </row>
    <row r="556" spans="1:3">
      <c r="A556" s="18"/>
      <c r="B556" s="18"/>
      <c r="C556" s="18"/>
    </row>
    <row r="557" spans="1:3">
      <c r="A557" s="18"/>
      <c r="B557" s="18"/>
      <c r="C557" s="18"/>
    </row>
    <row r="558" spans="1:3">
      <c r="A558" s="18"/>
      <c r="B558" s="18"/>
      <c r="C558" s="18"/>
    </row>
    <row r="559" spans="1:3">
      <c r="A559" s="18"/>
      <c r="B559" s="18"/>
      <c r="C559" s="18"/>
    </row>
    <row r="560" spans="1:3">
      <c r="A560" s="18"/>
      <c r="B560" s="18"/>
      <c r="C560" s="18"/>
    </row>
    <row r="561" spans="1:3">
      <c r="A561" s="18"/>
      <c r="B561" s="18"/>
      <c r="C561" s="18"/>
    </row>
    <row r="562" spans="1:3">
      <c r="A562" s="18"/>
      <c r="B562" s="18"/>
      <c r="C562" s="18"/>
    </row>
    <row r="563" spans="1:3">
      <c r="A563" s="18"/>
      <c r="B563" s="18"/>
      <c r="C563" s="18"/>
    </row>
    <row r="564" spans="1:3">
      <c r="A564" s="18"/>
      <c r="B564" s="18"/>
      <c r="C564" s="18"/>
    </row>
    <row r="565" spans="1:3">
      <c r="A565" s="18"/>
      <c r="B565" s="18"/>
      <c r="C565" s="18"/>
    </row>
    <row r="566" spans="1:3">
      <c r="A566" s="18"/>
      <c r="B566" s="18"/>
      <c r="C566" s="18"/>
    </row>
    <row r="567" spans="1:3">
      <c r="A567" s="18"/>
      <c r="B567" s="18"/>
      <c r="C567" s="18"/>
    </row>
    <row r="568" spans="1:3">
      <c r="A568" s="18"/>
      <c r="B568" s="18"/>
      <c r="C568" s="18"/>
    </row>
    <row r="569" spans="1:3">
      <c r="A569" s="18"/>
      <c r="B569" s="18"/>
      <c r="C569" s="18"/>
    </row>
    <row r="570" spans="1:3">
      <c r="A570" s="18"/>
      <c r="B570" s="18"/>
      <c r="C570" s="18"/>
    </row>
    <row r="571" spans="1:3">
      <c r="A571" s="18"/>
      <c r="B571" s="18"/>
      <c r="C571" s="18"/>
    </row>
    <row r="572" spans="1:3">
      <c r="A572" s="18"/>
      <c r="B572" s="18"/>
      <c r="C572" s="18"/>
    </row>
    <row r="573" spans="1:3">
      <c r="A573" s="18"/>
      <c r="B573" s="18"/>
      <c r="C573" s="18"/>
    </row>
    <row r="574" spans="1:3">
      <c r="A574" s="18"/>
      <c r="B574" s="18"/>
      <c r="C574" s="18"/>
    </row>
    <row r="575" spans="1:3">
      <c r="A575" s="18"/>
      <c r="B575" s="18"/>
      <c r="C575" s="18"/>
    </row>
    <row r="576" spans="1:3">
      <c r="A576" s="18"/>
      <c r="B576" s="18"/>
      <c r="C576" s="18"/>
    </row>
    <row r="577" spans="1:3">
      <c r="A577" s="18"/>
      <c r="B577" s="18"/>
      <c r="C577" s="18"/>
    </row>
    <row r="578" spans="1:3">
      <c r="A578" s="18"/>
      <c r="B578" s="18"/>
      <c r="C578" s="18"/>
    </row>
    <row r="579" spans="1:3">
      <c r="A579" s="18"/>
      <c r="B579" s="18"/>
      <c r="C579" s="18"/>
    </row>
    <row r="580" spans="1:3">
      <c r="A580" s="18"/>
      <c r="B580" s="18"/>
      <c r="C580" s="18"/>
    </row>
    <row r="581" spans="1:3">
      <c r="A581" s="18"/>
      <c r="B581" s="18"/>
      <c r="C581" s="18"/>
    </row>
    <row r="582" spans="1:3">
      <c r="A582" s="18"/>
      <c r="B582" s="18"/>
      <c r="C582" s="18"/>
    </row>
    <row r="583" spans="1:3">
      <c r="A583" s="18"/>
      <c r="B583" s="18"/>
      <c r="C583" s="18"/>
    </row>
    <row r="584" spans="1:3">
      <c r="A584" s="18"/>
      <c r="B584" s="18"/>
      <c r="C584" s="18"/>
    </row>
    <row r="585" spans="1:3">
      <c r="A585" s="18"/>
      <c r="B585" s="18"/>
      <c r="C585" s="18"/>
    </row>
    <row r="586" spans="1:3">
      <c r="A586" s="18"/>
      <c r="B586" s="18"/>
      <c r="C586" s="18"/>
    </row>
    <row r="587" spans="1:3">
      <c r="A587" s="18"/>
      <c r="B587" s="18"/>
      <c r="C587" s="18"/>
    </row>
    <row r="588" spans="1:3">
      <c r="A588" s="18"/>
      <c r="B588" s="18"/>
      <c r="C588" s="18"/>
    </row>
    <row r="589" spans="1:3">
      <c r="A589" s="18"/>
      <c r="B589" s="18"/>
      <c r="C589" s="18"/>
    </row>
    <row r="590" spans="1:3">
      <c r="A590" s="18"/>
      <c r="B590" s="18"/>
      <c r="C590" s="18"/>
    </row>
    <row r="591" spans="1:3">
      <c r="A591" s="18"/>
      <c r="B591" s="18"/>
      <c r="C591" s="18"/>
    </row>
    <row r="592" spans="1:3">
      <c r="A592" s="18"/>
      <c r="B592" s="18"/>
      <c r="C592" s="18"/>
    </row>
    <row r="593" spans="1:3">
      <c r="A593" s="18"/>
      <c r="B593" s="18"/>
      <c r="C593" s="18"/>
    </row>
    <row r="594" spans="1:3">
      <c r="A594" s="18"/>
      <c r="B594" s="18"/>
      <c r="C594" s="18"/>
    </row>
    <row r="595" spans="1:3">
      <c r="A595" s="18"/>
      <c r="B595" s="18"/>
      <c r="C595" s="18"/>
    </row>
    <row r="596" spans="1:3">
      <c r="A596" s="18"/>
      <c r="B596" s="18"/>
      <c r="C596" s="18"/>
    </row>
    <row r="597" spans="1:3">
      <c r="A597" s="18"/>
      <c r="B597" s="18"/>
      <c r="C597" s="18"/>
    </row>
    <row r="598" spans="1:3">
      <c r="A598" s="18"/>
      <c r="B598" s="18"/>
      <c r="C598" s="18"/>
    </row>
    <row r="599" spans="1:3">
      <c r="A599" s="18"/>
      <c r="B599" s="18"/>
      <c r="C599" s="18"/>
    </row>
    <row r="600" spans="1:3">
      <c r="A600" s="18"/>
      <c r="B600" s="18"/>
      <c r="C600" s="18"/>
    </row>
    <row r="601" spans="1:3">
      <c r="A601" s="18"/>
      <c r="B601" s="18"/>
      <c r="C601" s="18"/>
    </row>
    <row r="602" spans="1:3">
      <c r="A602" s="18"/>
      <c r="B602" s="18"/>
      <c r="C602" s="18"/>
    </row>
    <row r="603" spans="1:3">
      <c r="A603" s="18"/>
      <c r="B603" s="18"/>
      <c r="C603" s="18"/>
    </row>
    <row r="604" spans="1:3">
      <c r="A604" s="18"/>
      <c r="B604" s="18"/>
      <c r="C604" s="18"/>
    </row>
    <row r="605" spans="1:3">
      <c r="A605" s="18"/>
      <c r="B605" s="18"/>
      <c r="C605" s="18"/>
    </row>
    <row r="606" spans="1:3">
      <c r="A606" s="18"/>
      <c r="B606" s="18"/>
      <c r="C606" s="18"/>
    </row>
    <row r="607" spans="1:3">
      <c r="A607" s="18"/>
      <c r="B607" s="18"/>
      <c r="C607" s="18"/>
    </row>
    <row r="608" spans="1:3">
      <c r="A608" s="18"/>
      <c r="B608" s="18"/>
      <c r="C608" s="18"/>
    </row>
    <row r="609" spans="1:3">
      <c r="A609" s="18"/>
      <c r="B609" s="18"/>
      <c r="C609" s="18"/>
    </row>
    <row r="610" spans="1:3">
      <c r="A610" s="18"/>
      <c r="B610" s="18"/>
      <c r="C610" s="18"/>
    </row>
    <row r="611" spans="1:3">
      <c r="A611" s="18"/>
      <c r="B611" s="18"/>
      <c r="C611" s="18"/>
    </row>
    <row r="612" spans="1:3">
      <c r="A612" s="18"/>
      <c r="B612" s="18"/>
      <c r="C612" s="18"/>
    </row>
    <row r="613" spans="1:3">
      <c r="A613" s="18"/>
      <c r="B613" s="18"/>
      <c r="C613" s="18"/>
    </row>
    <row r="614" spans="1:3">
      <c r="A614" s="18"/>
      <c r="B614" s="18"/>
      <c r="C614" s="18"/>
    </row>
    <row r="615" spans="1:3">
      <c r="A615" s="18"/>
      <c r="B615" s="18"/>
      <c r="C615" s="18"/>
    </row>
    <row r="616" spans="1:3">
      <c r="A616" s="18"/>
      <c r="B616" s="18"/>
      <c r="C616" s="18"/>
    </row>
    <row r="617" spans="1:3">
      <c r="A617" s="18"/>
      <c r="B617" s="18"/>
      <c r="C617" s="18"/>
    </row>
    <row r="618" spans="1:3">
      <c r="A618" s="18"/>
      <c r="B618" s="18"/>
      <c r="C618" s="18"/>
    </row>
    <row r="619" spans="1:3">
      <c r="A619" s="18"/>
      <c r="B619" s="18"/>
      <c r="C619" s="18"/>
    </row>
    <row r="620" spans="1:3">
      <c r="A620" s="18"/>
      <c r="B620" s="18"/>
      <c r="C620" s="18"/>
    </row>
    <row r="621" spans="1:3">
      <c r="A621" s="18"/>
      <c r="B621" s="18"/>
      <c r="C621" s="18"/>
    </row>
    <row r="622" spans="1:3">
      <c r="A622" s="18"/>
      <c r="B622" s="18"/>
      <c r="C622" s="18"/>
    </row>
    <row r="623" spans="1:3">
      <c r="A623" s="18"/>
      <c r="B623" s="18"/>
      <c r="C623" s="18"/>
    </row>
    <row r="624" spans="1:3">
      <c r="A624" s="18"/>
      <c r="B624" s="18"/>
      <c r="C624" s="18"/>
    </row>
    <row r="625" spans="1:3">
      <c r="A625" s="18"/>
      <c r="B625" s="18"/>
      <c r="C625" s="18"/>
    </row>
    <row r="626" spans="1:3">
      <c r="A626" s="18"/>
      <c r="B626" s="18"/>
      <c r="C626" s="18"/>
    </row>
    <row r="627" spans="1:3">
      <c r="A627" s="18"/>
      <c r="B627" s="18"/>
      <c r="C627" s="18"/>
    </row>
    <row r="628" spans="1:3">
      <c r="A628" s="18"/>
      <c r="B628" s="18"/>
      <c r="C628" s="18"/>
    </row>
    <row r="629" spans="1:3">
      <c r="A629" s="18"/>
      <c r="B629" s="18"/>
      <c r="C629" s="18"/>
    </row>
    <row r="630" spans="1:3">
      <c r="A630" s="18"/>
      <c r="B630" s="18"/>
      <c r="C630" s="18"/>
    </row>
    <row r="631" spans="1:3">
      <c r="A631" s="18"/>
      <c r="B631" s="18"/>
      <c r="C631" s="18"/>
    </row>
    <row r="632" spans="1:3">
      <c r="A632" s="18"/>
      <c r="B632" s="18"/>
      <c r="C632" s="18"/>
    </row>
    <row r="633" spans="1:3">
      <c r="A633" s="18"/>
      <c r="B633" s="18"/>
      <c r="C633" s="18"/>
    </row>
    <row r="634" spans="1:3">
      <c r="A634" s="18"/>
      <c r="B634" s="18"/>
      <c r="C634" s="18"/>
    </row>
    <row r="635" spans="1:3">
      <c r="A635" s="18"/>
      <c r="B635" s="18"/>
      <c r="C635" s="18"/>
    </row>
    <row r="636" spans="1:3">
      <c r="A636" s="18"/>
      <c r="B636" s="18"/>
      <c r="C636" s="18"/>
    </row>
    <row r="637" spans="1:3">
      <c r="A637" s="18"/>
      <c r="B637" s="18"/>
      <c r="C637" s="18"/>
    </row>
    <row r="638" spans="1:3">
      <c r="A638" s="18"/>
      <c r="B638" s="18"/>
      <c r="C638" s="18"/>
    </row>
    <row r="639" spans="1:3">
      <c r="A639" s="18"/>
      <c r="B639" s="18"/>
      <c r="C639" s="18"/>
    </row>
    <row r="640" spans="1:3">
      <c r="A640" s="18"/>
      <c r="B640" s="18"/>
      <c r="C640" s="18"/>
    </row>
    <row r="641" spans="1:3">
      <c r="A641" s="18"/>
      <c r="B641" s="18"/>
      <c r="C641" s="18"/>
    </row>
    <row r="642" spans="1:3">
      <c r="A642" s="18"/>
      <c r="B642" s="18"/>
      <c r="C642" s="18"/>
    </row>
    <row r="643" spans="1:3">
      <c r="A643" s="18"/>
      <c r="B643" s="18"/>
      <c r="C643" s="18"/>
    </row>
    <row r="644" spans="1:3">
      <c r="A644" s="18"/>
      <c r="B644" s="18"/>
      <c r="C644" s="18"/>
    </row>
    <row r="645" spans="1:3">
      <c r="A645" s="18"/>
      <c r="B645" s="18"/>
      <c r="C645" s="18"/>
    </row>
    <row r="646" spans="1:3">
      <c r="A646" s="18"/>
      <c r="B646" s="18"/>
      <c r="C646" s="18"/>
    </row>
    <row r="647" spans="1:3">
      <c r="A647" s="18"/>
      <c r="B647" s="18"/>
      <c r="C647" s="18"/>
    </row>
    <row r="648" spans="1:3">
      <c r="A648" s="18"/>
      <c r="B648" s="18"/>
      <c r="C648" s="18"/>
    </row>
    <row r="649" spans="1:3">
      <c r="A649" s="18"/>
      <c r="B649" s="18"/>
      <c r="C649" s="18"/>
    </row>
    <row r="650" spans="1:3">
      <c r="A650" s="18"/>
      <c r="B650" s="18"/>
      <c r="C650" s="18"/>
    </row>
    <row r="651" spans="1:3">
      <c r="A651" s="18"/>
      <c r="B651" s="18"/>
      <c r="C651" s="18"/>
    </row>
    <row r="652" spans="1:3">
      <c r="A652" s="18"/>
      <c r="B652" s="18"/>
      <c r="C652" s="18"/>
    </row>
    <row r="653" spans="1:3">
      <c r="A653" s="18"/>
      <c r="B653" s="18"/>
      <c r="C653" s="18"/>
    </row>
    <row r="654" spans="1:3">
      <c r="A654" s="18"/>
      <c r="B654" s="18"/>
      <c r="C654" s="18"/>
    </row>
    <row r="655" spans="1:3">
      <c r="A655" s="18"/>
      <c r="B655" s="18"/>
      <c r="C655" s="18"/>
    </row>
    <row r="656" spans="1:3">
      <c r="A656" s="18"/>
      <c r="B656" s="18"/>
      <c r="C656" s="18"/>
    </row>
    <row r="657" spans="1:3">
      <c r="A657" s="18"/>
      <c r="B657" s="18"/>
      <c r="C657" s="18"/>
    </row>
    <row r="658" spans="1:3">
      <c r="A658" s="18"/>
      <c r="B658" s="18"/>
      <c r="C658" s="18"/>
    </row>
    <row r="659" spans="1:3">
      <c r="A659" s="18"/>
      <c r="B659" s="18"/>
      <c r="C659" s="18"/>
    </row>
    <row r="660" spans="1:3">
      <c r="A660" s="18"/>
      <c r="B660" s="18"/>
      <c r="C660" s="18"/>
    </row>
    <row r="661" spans="1:3">
      <c r="A661" s="18"/>
      <c r="B661" s="18"/>
      <c r="C661" s="18"/>
    </row>
    <row r="662" spans="1:3">
      <c r="A662" s="18"/>
      <c r="B662" s="18"/>
      <c r="C662" s="18"/>
    </row>
    <row r="663" spans="1:3">
      <c r="A663" s="18"/>
      <c r="B663" s="18"/>
      <c r="C663" s="18"/>
    </row>
    <row r="664" spans="1:3">
      <c r="A664" s="18"/>
      <c r="B664" s="18"/>
      <c r="C664" s="18"/>
    </row>
    <row r="665" spans="1:3">
      <c r="A665" s="18"/>
      <c r="B665" s="18"/>
      <c r="C665" s="18"/>
    </row>
    <row r="666" spans="1:3">
      <c r="A666" s="18"/>
      <c r="B666" s="18"/>
      <c r="C666" s="18"/>
    </row>
    <row r="667" spans="1:3">
      <c r="A667" s="18"/>
      <c r="B667" s="18"/>
      <c r="C667" s="18"/>
    </row>
    <row r="668" spans="1:3">
      <c r="A668" s="18"/>
      <c r="B668" s="18"/>
      <c r="C668" s="18"/>
    </row>
    <row r="669" spans="1:3">
      <c r="A669" s="18"/>
      <c r="B669" s="18"/>
      <c r="C669" s="18"/>
    </row>
    <row r="670" spans="1:3">
      <c r="A670" s="18"/>
      <c r="B670" s="18"/>
      <c r="C670" s="18"/>
    </row>
    <row r="671" spans="1:3">
      <c r="A671" s="18"/>
      <c r="B671" s="18"/>
      <c r="C671" s="18"/>
    </row>
    <row r="672" spans="1:3">
      <c r="A672" s="18"/>
      <c r="B672" s="18"/>
      <c r="C672" s="18"/>
    </row>
    <row r="673" spans="1:3">
      <c r="A673" s="18"/>
      <c r="B673" s="18"/>
      <c r="C673" s="18"/>
    </row>
    <row r="674" spans="1:3">
      <c r="A674" s="18"/>
      <c r="B674" s="18"/>
      <c r="C674" s="18"/>
    </row>
    <row r="675" spans="1:3">
      <c r="A675" s="18"/>
      <c r="B675" s="18"/>
      <c r="C675" s="18"/>
    </row>
    <row r="676" spans="1:3">
      <c r="A676" s="18"/>
      <c r="B676" s="18"/>
      <c r="C676" s="18"/>
    </row>
    <row r="677" spans="1:3">
      <c r="A677" s="18"/>
      <c r="B677" s="18"/>
      <c r="C677" s="18"/>
    </row>
    <row r="678" spans="1:3">
      <c r="A678" s="18"/>
      <c r="B678" s="18"/>
      <c r="C678" s="18"/>
    </row>
    <row r="679" spans="1:3">
      <c r="A679" s="18"/>
      <c r="B679" s="18"/>
      <c r="C679" s="18"/>
    </row>
    <row r="680" spans="1:3">
      <c r="A680" s="18"/>
      <c r="B680" s="18"/>
      <c r="C680" s="18"/>
    </row>
    <row r="681" spans="1:3">
      <c r="A681" s="18"/>
      <c r="B681" s="18"/>
      <c r="C681" s="18"/>
    </row>
    <row r="682" spans="1:3">
      <c r="A682" s="18"/>
      <c r="B682" s="18"/>
      <c r="C682" s="18"/>
    </row>
    <row r="683" spans="1:3">
      <c r="A683" s="18"/>
      <c r="B683" s="18"/>
      <c r="C683" s="18"/>
    </row>
    <row r="684" spans="1:3">
      <c r="A684" s="18"/>
      <c r="B684" s="18"/>
      <c r="C684" s="18"/>
    </row>
    <row r="685" spans="1:3">
      <c r="A685" s="18"/>
      <c r="B685" s="18"/>
      <c r="C685" s="18"/>
    </row>
    <row r="686" spans="1:3">
      <c r="A686" s="18"/>
      <c r="B686" s="18"/>
      <c r="C686" s="18"/>
    </row>
    <row r="687" spans="1:3">
      <c r="A687" s="18"/>
      <c r="B687" s="18"/>
      <c r="C687" s="18"/>
    </row>
    <row r="688" spans="1:3">
      <c r="A688" s="18"/>
      <c r="B688" s="18"/>
      <c r="C688" s="18"/>
    </row>
    <row r="689" spans="1:3">
      <c r="A689" s="18"/>
      <c r="B689" s="18"/>
      <c r="C689" s="18"/>
    </row>
    <row r="690" spans="1:3">
      <c r="A690" s="18"/>
      <c r="B690" s="18"/>
      <c r="C690" s="18"/>
    </row>
    <row r="691" spans="1:3">
      <c r="A691" s="18"/>
      <c r="B691" s="18"/>
      <c r="C691" s="18"/>
    </row>
    <row r="692" spans="1:3">
      <c r="A692" s="18"/>
      <c r="B692" s="18"/>
      <c r="C692" s="18"/>
    </row>
    <row r="693" spans="1:3">
      <c r="A693" s="18"/>
      <c r="B693" s="18"/>
      <c r="C693" s="18"/>
    </row>
    <row r="694" spans="1:3">
      <c r="A694" s="18"/>
      <c r="B694" s="18"/>
      <c r="C694" s="18"/>
    </row>
    <row r="695" spans="1:3">
      <c r="A695" s="18"/>
      <c r="B695" s="18"/>
      <c r="C695" s="18"/>
    </row>
    <row r="696" spans="1:3">
      <c r="A696" s="18"/>
      <c r="B696" s="18"/>
      <c r="C696" s="18"/>
    </row>
    <row r="697" spans="1:3">
      <c r="A697" s="18"/>
      <c r="B697" s="18"/>
      <c r="C697" s="18"/>
    </row>
    <row r="698" spans="1:3">
      <c r="A698" s="18"/>
      <c r="B698" s="18"/>
      <c r="C698" s="18"/>
    </row>
    <row r="699" spans="1:3">
      <c r="A699" s="18"/>
      <c r="B699" s="18"/>
      <c r="C699" s="18"/>
    </row>
    <row r="700" spans="1:3">
      <c r="A700" s="18"/>
      <c r="B700" s="18"/>
      <c r="C700" s="18"/>
    </row>
    <row r="701" spans="1:3">
      <c r="A701" s="18"/>
      <c r="B701" s="18"/>
      <c r="C701" s="18"/>
    </row>
    <row r="702" spans="1:3">
      <c r="A702" s="18"/>
      <c r="B702" s="18"/>
      <c r="C702" s="18"/>
    </row>
    <row r="703" spans="1:3">
      <c r="A703" s="18"/>
      <c r="B703" s="18"/>
      <c r="C703" s="18"/>
    </row>
    <row r="704" spans="1:3">
      <c r="A704" s="18"/>
      <c r="B704" s="18"/>
      <c r="C704" s="18"/>
    </row>
    <row r="705" spans="1:3">
      <c r="A705" s="18"/>
      <c r="B705" s="18"/>
      <c r="C705" s="18"/>
    </row>
    <row r="706" spans="1:3">
      <c r="A706" s="18"/>
      <c r="B706" s="18"/>
      <c r="C706" s="18"/>
    </row>
    <row r="707" spans="1:3">
      <c r="A707" s="18"/>
      <c r="B707" s="18"/>
      <c r="C707" s="18"/>
    </row>
    <row r="708" spans="1:3">
      <c r="A708" s="18"/>
      <c r="B708" s="18"/>
      <c r="C708" s="18"/>
    </row>
    <row r="709" spans="1:3">
      <c r="A709" s="18"/>
      <c r="B709" s="18"/>
      <c r="C709" s="18"/>
    </row>
    <row r="710" spans="1:3">
      <c r="A710" s="18"/>
      <c r="B710" s="18"/>
      <c r="C710" s="18"/>
    </row>
    <row r="711" spans="1:3">
      <c r="A711" s="18"/>
      <c r="B711" s="18"/>
      <c r="C711" s="18"/>
    </row>
    <row r="712" spans="1:3">
      <c r="A712" s="18"/>
      <c r="B712" s="18"/>
      <c r="C712" s="18"/>
    </row>
    <row r="713" spans="1:3">
      <c r="A713" s="18"/>
      <c r="B713" s="18"/>
      <c r="C713" s="18"/>
    </row>
    <row r="714" spans="1:3">
      <c r="A714" s="18"/>
      <c r="B714" s="18"/>
      <c r="C714" s="18"/>
    </row>
    <row r="715" spans="1:3">
      <c r="A715" s="18"/>
      <c r="B715" s="18"/>
      <c r="C715" s="18"/>
    </row>
    <row r="716" spans="1:3">
      <c r="A716" s="18"/>
      <c r="B716" s="18"/>
      <c r="C716" s="18"/>
    </row>
    <row r="717" spans="1:3">
      <c r="A717" s="18"/>
      <c r="B717" s="18"/>
      <c r="C717" s="18"/>
    </row>
    <row r="718" spans="1:3">
      <c r="A718" s="18"/>
      <c r="B718" s="18"/>
      <c r="C718" s="18"/>
    </row>
    <row r="719" spans="1:3">
      <c r="A719" s="18"/>
      <c r="B719" s="18"/>
      <c r="C719" s="18"/>
    </row>
    <row r="720" spans="1:3">
      <c r="A720" s="18"/>
      <c r="B720" s="18"/>
      <c r="C720" s="18"/>
    </row>
    <row r="721" spans="1:3">
      <c r="A721" s="18"/>
      <c r="B721" s="18"/>
      <c r="C721" s="18"/>
    </row>
    <row r="722" spans="1:3">
      <c r="A722" s="18"/>
      <c r="B722" s="18"/>
      <c r="C722" s="18"/>
    </row>
    <row r="723" spans="1:3">
      <c r="A723" s="18"/>
      <c r="B723" s="18"/>
      <c r="C723" s="18"/>
    </row>
    <row r="724" spans="1:3">
      <c r="A724" s="18"/>
      <c r="B724" s="18"/>
      <c r="C724" s="18"/>
    </row>
    <row r="725" spans="1:3">
      <c r="A725" s="18"/>
      <c r="B725" s="18"/>
      <c r="C725" s="18"/>
    </row>
    <row r="726" spans="1:3">
      <c r="A726" s="18"/>
      <c r="B726" s="18"/>
      <c r="C726" s="18"/>
    </row>
    <row r="727" spans="1:3">
      <c r="A727" s="18"/>
      <c r="B727" s="18"/>
      <c r="C727" s="18"/>
    </row>
    <row r="728" spans="1:3">
      <c r="A728" s="18"/>
      <c r="B728" s="18"/>
      <c r="C728" s="18"/>
    </row>
    <row r="729" spans="1:3">
      <c r="A729" s="18"/>
      <c r="B729" s="18"/>
      <c r="C729" s="18"/>
    </row>
    <row r="730" spans="1:3">
      <c r="A730" s="18"/>
      <c r="B730" s="18"/>
      <c r="C730" s="18"/>
    </row>
    <row r="731" spans="1:3">
      <c r="A731" s="18"/>
      <c r="B731" s="18"/>
      <c r="C731" s="18"/>
    </row>
    <row r="732" spans="1:3">
      <c r="A732" s="18"/>
      <c r="B732" s="18"/>
      <c r="C732" s="18"/>
    </row>
    <row r="733" spans="1:3">
      <c r="A733" s="18"/>
      <c r="B733" s="18"/>
      <c r="C733" s="18"/>
    </row>
    <row r="734" spans="1:3">
      <c r="A734" s="18"/>
      <c r="B734" s="18"/>
      <c r="C734" s="18"/>
    </row>
    <row r="735" spans="1:3">
      <c r="A735" s="18"/>
      <c r="B735" s="18"/>
      <c r="C735" s="18"/>
    </row>
    <row r="736" spans="1:3">
      <c r="A736" s="18"/>
      <c r="B736" s="18"/>
      <c r="C736" s="18"/>
    </row>
    <row r="737" spans="1:3">
      <c r="A737" s="18"/>
      <c r="B737" s="18"/>
      <c r="C737" s="18"/>
    </row>
    <row r="738" spans="1:3">
      <c r="A738" s="18"/>
      <c r="B738" s="18"/>
      <c r="C738" s="18"/>
    </row>
    <row r="739" spans="1:3">
      <c r="A739" s="18"/>
      <c r="B739" s="18"/>
      <c r="C739" s="18"/>
    </row>
    <row r="740" spans="1:3">
      <c r="A740" s="18"/>
      <c r="B740" s="18"/>
      <c r="C740" s="18"/>
    </row>
    <row r="741" spans="1:3">
      <c r="A741" s="18"/>
      <c r="B741" s="18"/>
      <c r="C741" s="18"/>
    </row>
    <row r="742" spans="1:3">
      <c r="A742" s="18"/>
      <c r="B742" s="18"/>
      <c r="C742" s="18"/>
    </row>
    <row r="743" spans="1:3">
      <c r="A743" s="18"/>
      <c r="B743" s="18"/>
      <c r="C743" s="18"/>
    </row>
    <row r="744" spans="1:3">
      <c r="A744" s="18"/>
      <c r="B744" s="18"/>
      <c r="C744" s="18"/>
    </row>
    <row r="745" spans="1:3">
      <c r="A745" s="18"/>
      <c r="B745" s="18"/>
      <c r="C745" s="18"/>
    </row>
    <row r="746" spans="1:3">
      <c r="A746" s="18"/>
      <c r="B746" s="18"/>
      <c r="C746" s="18"/>
    </row>
    <row r="747" spans="1:3">
      <c r="A747" s="18"/>
      <c r="B747" s="18"/>
      <c r="C747" s="18"/>
    </row>
    <row r="748" spans="1:3">
      <c r="A748" s="18"/>
      <c r="B748" s="18"/>
      <c r="C748" s="18"/>
    </row>
    <row r="749" spans="1:3">
      <c r="A749" s="18"/>
      <c r="B749" s="18"/>
      <c r="C749" s="18"/>
    </row>
    <row r="750" spans="1:3">
      <c r="A750" s="18"/>
      <c r="B750" s="18"/>
      <c r="C750" s="18"/>
    </row>
    <row r="751" spans="1:3">
      <c r="A751" s="18"/>
      <c r="B751" s="18"/>
      <c r="C751" s="18"/>
    </row>
    <row r="752" spans="1:3">
      <c r="A752" s="18"/>
      <c r="B752" s="18"/>
      <c r="C752" s="18"/>
    </row>
    <row r="753" spans="1:3">
      <c r="A753" s="18"/>
      <c r="B753" s="18"/>
      <c r="C753" s="18"/>
    </row>
    <row r="754" spans="1:3">
      <c r="A754" s="18"/>
      <c r="B754" s="18"/>
      <c r="C754" s="18"/>
    </row>
    <row r="755" spans="1:3">
      <c r="A755" s="18"/>
      <c r="B755" s="18"/>
      <c r="C755" s="18"/>
    </row>
    <row r="756" spans="1:3">
      <c r="A756" s="18"/>
      <c r="B756" s="18"/>
      <c r="C756" s="18"/>
    </row>
    <row r="757" spans="1:3">
      <c r="A757" s="18"/>
      <c r="B757" s="18"/>
      <c r="C757" s="18"/>
    </row>
    <row r="758" spans="1:3">
      <c r="A758" s="18"/>
      <c r="B758" s="18"/>
      <c r="C758" s="18"/>
    </row>
    <row r="759" spans="1:3">
      <c r="A759" s="18"/>
      <c r="B759" s="18"/>
      <c r="C759" s="18"/>
    </row>
    <row r="760" spans="1:3">
      <c r="A760" s="18"/>
      <c r="B760" s="18"/>
      <c r="C760" s="18"/>
    </row>
    <row r="761" spans="1:3">
      <c r="A761" s="18"/>
      <c r="B761" s="18"/>
      <c r="C761" s="18"/>
    </row>
    <row r="762" spans="1:3">
      <c r="A762" s="18"/>
      <c r="B762" s="18"/>
      <c r="C762" s="18"/>
    </row>
    <row r="763" spans="1:3">
      <c r="A763" s="18"/>
      <c r="B763" s="18"/>
      <c r="C763" s="18"/>
    </row>
    <row r="764" spans="1:3">
      <c r="A764" s="18"/>
      <c r="B764" s="18"/>
      <c r="C764" s="18"/>
    </row>
    <row r="765" spans="1:3">
      <c r="A765" s="18"/>
      <c r="B765" s="18"/>
      <c r="C765" s="18"/>
    </row>
    <row r="766" spans="1:3">
      <c r="A766" s="18"/>
      <c r="B766" s="18"/>
      <c r="C766" s="18"/>
    </row>
    <row r="767" spans="1:3">
      <c r="A767" s="18"/>
      <c r="B767" s="18"/>
      <c r="C767" s="18"/>
    </row>
    <row r="768" spans="1:3">
      <c r="A768" s="18"/>
      <c r="B768" s="18"/>
      <c r="C768" s="18"/>
    </row>
    <row r="769" spans="1:3">
      <c r="A769" s="18"/>
      <c r="B769" s="18"/>
      <c r="C769" s="18"/>
    </row>
    <row r="770" spans="1:3">
      <c r="A770" s="18"/>
      <c r="B770" s="18"/>
      <c r="C770" s="18"/>
    </row>
    <row r="771" spans="1:3">
      <c r="A771" s="18"/>
      <c r="B771" s="18"/>
      <c r="C771" s="18"/>
    </row>
    <row r="772" spans="1:3">
      <c r="A772" s="18"/>
      <c r="B772" s="18"/>
      <c r="C772" s="18"/>
    </row>
    <row r="773" spans="1:3">
      <c r="A773" s="18"/>
      <c r="B773" s="18"/>
      <c r="C773" s="18"/>
    </row>
    <row r="774" spans="1:3">
      <c r="A774" s="18"/>
      <c r="B774" s="18"/>
      <c r="C774" s="18"/>
    </row>
    <row r="775" spans="1:3">
      <c r="A775" s="18"/>
      <c r="B775" s="18"/>
      <c r="C775" s="18"/>
    </row>
    <row r="776" spans="1:3">
      <c r="A776" s="18"/>
      <c r="B776" s="18"/>
      <c r="C776" s="18"/>
    </row>
    <row r="777" spans="1:3">
      <c r="A777" s="18"/>
      <c r="B777" s="18"/>
      <c r="C777" s="18"/>
    </row>
    <row r="778" spans="1:3">
      <c r="A778" s="18"/>
      <c r="B778" s="18"/>
      <c r="C778" s="18"/>
    </row>
    <row r="779" spans="1:3">
      <c r="A779" s="18"/>
      <c r="B779" s="18"/>
      <c r="C779" s="18"/>
    </row>
    <row r="780" spans="1:3">
      <c r="A780" s="18"/>
      <c r="B780" s="18"/>
      <c r="C780" s="18"/>
    </row>
    <row r="781" spans="1:3">
      <c r="A781" s="18"/>
      <c r="B781" s="18"/>
      <c r="C781" s="18"/>
    </row>
    <row r="782" spans="1:3">
      <c r="A782" s="18"/>
      <c r="B782" s="18"/>
      <c r="C782" s="18"/>
    </row>
    <row r="783" spans="1:3">
      <c r="A783" s="18"/>
      <c r="B783" s="18"/>
      <c r="C783" s="18"/>
    </row>
    <row r="784" spans="1:3">
      <c r="A784" s="18"/>
      <c r="B784" s="18"/>
      <c r="C784" s="18"/>
    </row>
    <row r="785" spans="1:3">
      <c r="A785" s="18"/>
      <c r="B785" s="18"/>
      <c r="C785" s="18"/>
    </row>
    <row r="786" spans="1:3">
      <c r="A786" s="18"/>
      <c r="B786" s="18"/>
      <c r="C786" s="18"/>
    </row>
    <row r="787" spans="1:3">
      <c r="A787" s="18"/>
      <c r="B787" s="18"/>
      <c r="C787" s="18"/>
    </row>
    <row r="788" spans="1:3">
      <c r="A788" s="18"/>
      <c r="B788" s="18"/>
      <c r="C788" s="18"/>
    </row>
    <row r="789" spans="1:3">
      <c r="A789" s="18"/>
      <c r="B789" s="18"/>
      <c r="C789" s="18"/>
    </row>
    <row r="790" spans="1:3">
      <c r="A790" s="18"/>
      <c r="B790" s="18"/>
      <c r="C790" s="18"/>
    </row>
    <row r="791" spans="1:3">
      <c r="A791" s="18"/>
      <c r="B791" s="18"/>
      <c r="C791" s="18"/>
    </row>
    <row r="792" spans="1:3">
      <c r="A792" s="18"/>
      <c r="B792" s="18"/>
      <c r="C792" s="18"/>
    </row>
    <row r="793" spans="1:3">
      <c r="A793" s="18"/>
      <c r="B793" s="18"/>
      <c r="C793" s="18"/>
    </row>
    <row r="794" spans="1:3">
      <c r="A794" s="18"/>
      <c r="B794" s="18"/>
      <c r="C794" s="18"/>
    </row>
    <row r="795" spans="1:3">
      <c r="A795" s="18"/>
      <c r="B795" s="18"/>
      <c r="C795" s="18"/>
    </row>
    <row r="796" spans="1:3">
      <c r="A796" s="18"/>
      <c r="B796" s="18"/>
      <c r="C796" s="18"/>
    </row>
    <row r="797" spans="1:3">
      <c r="A797" s="18"/>
      <c r="B797" s="18"/>
      <c r="C797" s="18"/>
    </row>
    <row r="798" spans="1:3">
      <c r="A798" s="18"/>
      <c r="B798" s="18"/>
      <c r="C798" s="18"/>
    </row>
    <row r="799" spans="1:3">
      <c r="A799" s="18"/>
      <c r="B799" s="18"/>
      <c r="C799" s="18"/>
    </row>
    <row r="800" spans="1:3">
      <c r="A800" s="18"/>
      <c r="B800" s="18"/>
      <c r="C800" s="18"/>
    </row>
    <row r="801" spans="1:3">
      <c r="A801" s="18"/>
      <c r="B801" s="18"/>
      <c r="C801" s="18"/>
    </row>
    <row r="802" spans="1:3">
      <c r="A802" s="18"/>
      <c r="B802" s="18"/>
      <c r="C802" s="18"/>
    </row>
    <row r="803" spans="1:3">
      <c r="A803" s="18"/>
      <c r="B803" s="18"/>
      <c r="C803" s="18"/>
    </row>
    <row r="804" spans="1:3">
      <c r="A804" s="18"/>
      <c r="B804" s="18"/>
      <c r="C804" s="18"/>
    </row>
    <row r="805" spans="1:3">
      <c r="A805" s="18"/>
      <c r="B805" s="18"/>
      <c r="C805" s="18"/>
    </row>
    <row r="806" spans="1:3">
      <c r="A806" s="18"/>
      <c r="B806" s="18"/>
      <c r="C806" s="18"/>
    </row>
    <row r="807" spans="1:3">
      <c r="A807" s="18"/>
      <c r="B807" s="18"/>
      <c r="C807" s="18"/>
    </row>
    <row r="808" spans="1:3">
      <c r="A808" s="18"/>
      <c r="B808" s="18"/>
      <c r="C808" s="18"/>
    </row>
    <row r="809" spans="1:3">
      <c r="A809" s="18"/>
      <c r="B809" s="18"/>
      <c r="C809" s="18"/>
    </row>
    <row r="810" spans="1:3">
      <c r="A810" s="18"/>
      <c r="B810" s="18"/>
      <c r="C810" s="18"/>
    </row>
    <row r="811" spans="1:3">
      <c r="A811" s="18"/>
      <c r="B811" s="18"/>
      <c r="C811" s="18"/>
    </row>
    <row r="812" spans="1:3">
      <c r="A812" s="18"/>
      <c r="B812" s="18"/>
      <c r="C812" s="18"/>
    </row>
    <row r="813" spans="1:3">
      <c r="A813" s="18"/>
      <c r="B813" s="18"/>
      <c r="C813" s="18"/>
    </row>
    <row r="814" spans="1:3">
      <c r="A814" s="18"/>
      <c r="B814" s="18"/>
      <c r="C814" s="18"/>
    </row>
    <row r="815" spans="1:3">
      <c r="A815" s="18"/>
      <c r="B815" s="18"/>
      <c r="C815" s="18"/>
    </row>
    <row r="816" spans="1:3">
      <c r="A816" s="18"/>
      <c r="B816" s="18"/>
      <c r="C816" s="18"/>
    </row>
    <row r="817" spans="1:3">
      <c r="A817" s="18"/>
      <c r="B817" s="18"/>
      <c r="C817" s="18"/>
    </row>
    <row r="818" spans="1:3">
      <c r="A818" s="18"/>
      <c r="B818" s="18"/>
      <c r="C818" s="18"/>
    </row>
    <row r="819" spans="1:3">
      <c r="A819" s="18"/>
      <c r="B819" s="18"/>
      <c r="C819" s="18"/>
    </row>
    <row r="820" spans="1:3">
      <c r="A820" s="18"/>
      <c r="B820" s="18"/>
      <c r="C820" s="18"/>
    </row>
    <row r="821" spans="1:3">
      <c r="A821" s="18"/>
      <c r="B821" s="18"/>
      <c r="C821" s="18"/>
    </row>
    <row r="822" spans="1:3">
      <c r="A822" s="18"/>
      <c r="B822" s="18"/>
      <c r="C822" s="18"/>
    </row>
    <row r="823" spans="1:3">
      <c r="A823" s="18"/>
      <c r="B823" s="18"/>
      <c r="C823" s="18"/>
    </row>
    <row r="824" spans="1:3">
      <c r="A824" s="18"/>
      <c r="B824" s="18"/>
      <c r="C824" s="18"/>
    </row>
    <row r="825" spans="1:3">
      <c r="A825" s="18"/>
      <c r="B825" s="18"/>
      <c r="C825" s="18"/>
    </row>
    <row r="826" spans="1:3">
      <c r="A826" s="18"/>
      <c r="B826" s="18"/>
      <c r="C826" s="18"/>
    </row>
    <row r="827" spans="1:3">
      <c r="A827" s="18"/>
      <c r="B827" s="18"/>
      <c r="C827" s="18"/>
    </row>
    <row r="828" spans="1:3">
      <c r="A828" s="18"/>
      <c r="B828" s="18"/>
      <c r="C828" s="18"/>
    </row>
    <row r="829" spans="1:3">
      <c r="A829" s="18"/>
      <c r="B829" s="18"/>
      <c r="C829" s="18"/>
    </row>
    <row r="830" spans="1:3">
      <c r="A830" s="18"/>
      <c r="B830" s="18"/>
      <c r="C830" s="18"/>
    </row>
    <row r="831" spans="1:3">
      <c r="A831" s="18"/>
      <c r="B831" s="18"/>
      <c r="C831" s="18"/>
    </row>
    <row r="832" spans="1:3">
      <c r="A832" s="18"/>
      <c r="B832" s="18"/>
      <c r="C832" s="18"/>
    </row>
    <row r="833" spans="1:3">
      <c r="A833" s="18"/>
      <c r="B833" s="18"/>
      <c r="C833" s="18"/>
    </row>
    <row r="834" spans="1:3">
      <c r="A834" s="18"/>
      <c r="B834" s="18"/>
      <c r="C834" s="18"/>
    </row>
    <row r="835" spans="1:3">
      <c r="A835" s="18"/>
      <c r="B835" s="18"/>
      <c r="C835" s="18"/>
    </row>
    <row r="836" spans="1:3">
      <c r="A836" s="18"/>
      <c r="B836" s="18"/>
      <c r="C836" s="18"/>
    </row>
    <row r="837" spans="1:3">
      <c r="A837" s="18"/>
      <c r="B837" s="18"/>
      <c r="C837" s="18"/>
    </row>
    <row r="838" spans="1:3">
      <c r="A838" s="18"/>
      <c r="B838" s="18"/>
      <c r="C838" s="18"/>
    </row>
    <row r="839" spans="1:3">
      <c r="A839" s="18"/>
      <c r="B839" s="18"/>
      <c r="C839" s="18"/>
    </row>
    <row r="840" spans="1:3">
      <c r="A840" s="18"/>
      <c r="B840" s="18"/>
      <c r="C840" s="18"/>
    </row>
    <row r="841" spans="1:3">
      <c r="A841" s="18"/>
      <c r="B841" s="18"/>
      <c r="C841" s="18"/>
    </row>
    <row r="842" spans="1:3">
      <c r="A842" s="18"/>
      <c r="B842" s="18"/>
      <c r="C842" s="18"/>
    </row>
    <row r="843" spans="1:3">
      <c r="A843" s="18"/>
      <c r="B843" s="18"/>
      <c r="C843" s="18"/>
    </row>
    <row r="844" spans="1:3">
      <c r="A844" s="18"/>
      <c r="B844" s="18"/>
      <c r="C844" s="18"/>
    </row>
    <row r="845" spans="1:3">
      <c r="A845" s="18"/>
      <c r="B845" s="18"/>
      <c r="C845" s="18"/>
    </row>
    <row r="846" spans="1:3">
      <c r="A846" s="18"/>
      <c r="B846" s="18"/>
      <c r="C846" s="18"/>
    </row>
    <row r="847" spans="1:3">
      <c r="A847" s="18"/>
      <c r="B847" s="18"/>
      <c r="C847" s="18"/>
    </row>
    <row r="848" spans="1:3">
      <c r="A848" s="18"/>
      <c r="B848" s="18"/>
      <c r="C848" s="18"/>
    </row>
    <row r="849" spans="1:3">
      <c r="A849" s="18"/>
      <c r="B849" s="18"/>
      <c r="C849" s="18"/>
    </row>
    <row r="850" spans="1:3">
      <c r="A850" s="18"/>
      <c r="B850" s="18"/>
      <c r="C850" s="18"/>
    </row>
    <row r="851" spans="1:3">
      <c r="A851" s="18"/>
      <c r="B851" s="18"/>
      <c r="C851" s="18"/>
    </row>
    <row r="852" spans="1:3">
      <c r="A852" s="18"/>
      <c r="B852" s="18"/>
      <c r="C852" s="18"/>
    </row>
    <row r="853" spans="1:3">
      <c r="A853" s="18"/>
      <c r="B853" s="18"/>
      <c r="C853" s="18"/>
    </row>
    <row r="854" spans="1:3">
      <c r="A854" s="18"/>
      <c r="B854" s="18"/>
      <c r="C854" s="18"/>
    </row>
    <row r="855" spans="1:3">
      <c r="A855" s="18"/>
      <c r="B855" s="18"/>
      <c r="C855" s="18"/>
    </row>
    <row r="856" spans="1:3">
      <c r="A856" s="18"/>
      <c r="B856" s="18"/>
      <c r="C856" s="18"/>
    </row>
    <row r="857" spans="1:3">
      <c r="A857" s="18"/>
      <c r="B857" s="18"/>
      <c r="C857" s="18"/>
    </row>
    <row r="858" spans="1:3">
      <c r="A858" s="18"/>
      <c r="B858" s="18"/>
      <c r="C858" s="18"/>
    </row>
    <row r="859" spans="1:3">
      <c r="A859" s="18"/>
      <c r="B859" s="18"/>
      <c r="C859" s="18"/>
    </row>
    <row r="860" spans="1:3">
      <c r="A860" s="18"/>
      <c r="B860" s="18"/>
      <c r="C860" s="18"/>
    </row>
    <row r="861" spans="1:3">
      <c r="A861" s="18"/>
      <c r="B861" s="18"/>
      <c r="C861" s="18"/>
    </row>
    <row r="862" spans="1:3">
      <c r="A862" s="18"/>
      <c r="B862" s="18"/>
      <c r="C862" s="18"/>
    </row>
    <row r="863" spans="1:3">
      <c r="A863" s="18"/>
      <c r="B863" s="18"/>
      <c r="C863" s="18"/>
    </row>
    <row r="864" spans="1:3">
      <c r="A864" s="18"/>
      <c r="B864" s="18"/>
      <c r="C864" s="18"/>
    </row>
    <row r="865" spans="1:3">
      <c r="A865" s="18"/>
      <c r="B865" s="18"/>
      <c r="C865" s="18"/>
    </row>
    <row r="866" spans="1:3">
      <c r="A866" s="18"/>
      <c r="B866" s="18"/>
      <c r="C866" s="18"/>
    </row>
    <row r="867" spans="1:3">
      <c r="A867" s="18"/>
      <c r="B867" s="18"/>
      <c r="C867" s="18"/>
    </row>
    <row r="868" spans="1:3">
      <c r="A868" s="18"/>
      <c r="B868" s="18"/>
      <c r="C868" s="18"/>
    </row>
    <row r="869" spans="1:3">
      <c r="A869" s="18"/>
      <c r="B869" s="18"/>
      <c r="C869" s="18"/>
    </row>
    <row r="870" spans="1:3">
      <c r="A870" s="18"/>
      <c r="B870" s="18"/>
      <c r="C870" s="18"/>
    </row>
    <row r="871" spans="1:3">
      <c r="A871" s="18"/>
      <c r="B871" s="18"/>
      <c r="C871" s="18"/>
    </row>
    <row r="872" spans="1:3">
      <c r="A872" s="18"/>
      <c r="B872" s="18"/>
      <c r="C872" s="18"/>
    </row>
    <row r="873" spans="1:3">
      <c r="A873" s="18"/>
      <c r="B873" s="18"/>
      <c r="C873" s="18"/>
    </row>
    <row r="874" spans="1:3">
      <c r="A874" s="18"/>
      <c r="B874" s="18"/>
      <c r="C874" s="18"/>
    </row>
    <row r="875" spans="1:3">
      <c r="A875" s="18"/>
      <c r="B875" s="18"/>
      <c r="C875" s="18"/>
    </row>
    <row r="876" spans="1:3">
      <c r="A876" s="18"/>
      <c r="B876" s="18"/>
      <c r="C876" s="18"/>
    </row>
    <row r="877" spans="1:3">
      <c r="A877" s="18"/>
      <c r="B877" s="18"/>
      <c r="C877" s="18"/>
    </row>
    <row r="878" spans="1:3">
      <c r="A878" s="18"/>
      <c r="B878" s="18"/>
      <c r="C878" s="18"/>
    </row>
    <row r="879" spans="1:3">
      <c r="A879" s="18"/>
      <c r="B879" s="18"/>
      <c r="C879" s="18"/>
    </row>
    <row r="880" spans="1:3">
      <c r="A880" s="18"/>
      <c r="B880" s="18"/>
      <c r="C880" s="18"/>
    </row>
    <row r="881" spans="1:3">
      <c r="A881" s="18"/>
      <c r="B881" s="18"/>
      <c r="C881" s="18"/>
    </row>
    <row r="882" spans="1:3">
      <c r="A882" s="18"/>
      <c r="B882" s="18"/>
      <c r="C882" s="18"/>
    </row>
    <row r="883" spans="1:3">
      <c r="A883" s="18"/>
      <c r="B883" s="18"/>
      <c r="C883" s="18"/>
    </row>
    <row r="884" spans="1:3">
      <c r="A884" s="18"/>
      <c r="B884" s="18"/>
      <c r="C884" s="18"/>
    </row>
    <row r="885" spans="1:3">
      <c r="A885" s="18"/>
      <c r="B885" s="18"/>
      <c r="C885" s="18"/>
    </row>
    <row r="886" spans="1:3">
      <c r="A886" s="18"/>
      <c r="B886" s="18"/>
      <c r="C886" s="18"/>
    </row>
    <row r="887" spans="1:3">
      <c r="A887" s="18"/>
      <c r="B887" s="18"/>
      <c r="C887" s="18"/>
    </row>
    <row r="888" spans="1:3">
      <c r="A888" s="18"/>
      <c r="B888" s="18"/>
      <c r="C888" s="18"/>
    </row>
    <row r="889" spans="1:3">
      <c r="A889" s="18"/>
      <c r="B889" s="18"/>
      <c r="C889" s="18"/>
    </row>
    <row r="890" spans="1:3">
      <c r="A890" s="18"/>
      <c r="B890" s="18"/>
      <c r="C890" s="18"/>
    </row>
    <row r="891" spans="1:3">
      <c r="A891" s="18"/>
      <c r="B891" s="18"/>
      <c r="C891" s="18"/>
    </row>
    <row r="892" spans="1:3">
      <c r="A892" s="18"/>
      <c r="B892" s="18"/>
      <c r="C892" s="18"/>
    </row>
    <row r="893" spans="1:3">
      <c r="A893" s="18"/>
      <c r="B893" s="18"/>
      <c r="C893" s="18"/>
    </row>
    <row r="894" spans="1:3">
      <c r="A894" s="18"/>
      <c r="B894" s="18"/>
      <c r="C894" s="18"/>
    </row>
    <row r="895" spans="1:3">
      <c r="A895" s="18"/>
      <c r="B895" s="18"/>
      <c r="C895" s="18"/>
    </row>
    <row r="896" spans="1:3">
      <c r="A896" s="18"/>
      <c r="B896" s="18"/>
      <c r="C896" s="18"/>
    </row>
    <row r="897" spans="1:3">
      <c r="A897" s="18"/>
      <c r="B897" s="18"/>
      <c r="C897" s="18"/>
    </row>
    <row r="898" spans="1:3">
      <c r="A898" s="18"/>
      <c r="B898" s="18"/>
      <c r="C898" s="18"/>
    </row>
    <row r="899" spans="1:3">
      <c r="A899" s="18"/>
      <c r="B899" s="18"/>
      <c r="C899" s="18"/>
    </row>
    <row r="900" spans="1:3">
      <c r="A900" s="18"/>
      <c r="B900" s="18"/>
      <c r="C900" s="18"/>
    </row>
    <row r="901" spans="1:3">
      <c r="A901" s="18"/>
      <c r="B901" s="18"/>
      <c r="C901" s="18"/>
    </row>
    <row r="902" spans="1:3">
      <c r="A902" s="18"/>
      <c r="B902" s="18"/>
      <c r="C902" s="18"/>
    </row>
    <row r="903" spans="1:3">
      <c r="A903" s="18"/>
      <c r="B903" s="18"/>
      <c r="C903" s="18"/>
    </row>
    <row r="904" spans="1:3">
      <c r="A904" s="18"/>
      <c r="B904" s="18"/>
      <c r="C904" s="18"/>
    </row>
    <row r="905" spans="1:3">
      <c r="A905" s="18"/>
      <c r="B905" s="18"/>
      <c r="C905" s="18"/>
    </row>
    <row r="906" spans="1:3">
      <c r="A906" s="18"/>
      <c r="B906" s="18"/>
      <c r="C906" s="18"/>
    </row>
    <row r="907" spans="1:3">
      <c r="A907" s="18"/>
      <c r="B907" s="18"/>
      <c r="C907" s="18"/>
    </row>
    <row r="908" spans="1:3">
      <c r="A908" s="18"/>
      <c r="B908" s="18"/>
      <c r="C908" s="18"/>
    </row>
    <row r="909" spans="1:3">
      <c r="A909" s="18"/>
      <c r="B909" s="18"/>
      <c r="C909" s="18"/>
    </row>
    <row r="910" spans="1:3">
      <c r="A910" s="18"/>
      <c r="B910" s="18"/>
      <c r="C910" s="18"/>
    </row>
    <row r="911" spans="1:3">
      <c r="A911" s="18"/>
      <c r="B911" s="18"/>
      <c r="C911" s="18"/>
    </row>
    <row r="912" spans="1:3">
      <c r="A912" s="18"/>
      <c r="B912" s="18"/>
      <c r="C912" s="18"/>
    </row>
    <row r="913" spans="1:3">
      <c r="A913" s="18"/>
      <c r="B913" s="18"/>
      <c r="C913" s="18"/>
    </row>
    <row r="914" spans="1:3">
      <c r="A914" s="18"/>
      <c r="B914" s="18"/>
      <c r="C914" s="18"/>
    </row>
    <row r="915" spans="1:3">
      <c r="A915" s="18"/>
      <c r="B915" s="18"/>
      <c r="C915" s="18"/>
    </row>
    <row r="916" spans="1:3">
      <c r="A916" s="18"/>
      <c r="B916" s="18"/>
      <c r="C916" s="18"/>
    </row>
    <row r="917" spans="1:3">
      <c r="A917" s="18"/>
      <c r="B917" s="18"/>
      <c r="C917" s="18"/>
    </row>
    <row r="918" spans="1:3">
      <c r="A918" s="18"/>
      <c r="B918" s="18"/>
      <c r="C918" s="18"/>
    </row>
    <row r="919" spans="1:3">
      <c r="A919" s="18"/>
      <c r="B919" s="18"/>
      <c r="C919" s="18"/>
    </row>
    <row r="920" spans="1:3">
      <c r="A920" s="18"/>
      <c r="B920" s="18"/>
      <c r="C920" s="18"/>
    </row>
    <row r="921" spans="1:3">
      <c r="A921" s="18"/>
      <c r="B921" s="18"/>
      <c r="C921" s="18"/>
    </row>
    <row r="922" spans="1:3">
      <c r="A922" s="18"/>
      <c r="B922" s="18"/>
      <c r="C922" s="18"/>
    </row>
    <row r="923" spans="1:3">
      <c r="A923" s="18"/>
      <c r="B923" s="18"/>
      <c r="C923" s="18"/>
    </row>
    <row r="924" spans="1:3">
      <c r="A924" s="18"/>
      <c r="B924" s="18"/>
      <c r="C924" s="18"/>
    </row>
    <row r="925" spans="1:3">
      <c r="A925" s="18"/>
      <c r="B925" s="18"/>
      <c r="C925" s="18"/>
    </row>
    <row r="926" spans="1:3">
      <c r="A926" s="18"/>
      <c r="B926" s="18"/>
      <c r="C926" s="18"/>
    </row>
    <row r="927" spans="1:3">
      <c r="A927" s="18"/>
      <c r="B927" s="18"/>
      <c r="C927" s="18"/>
    </row>
    <row r="928" spans="1:3">
      <c r="A928" s="18"/>
      <c r="B928" s="18"/>
      <c r="C928" s="18"/>
    </row>
    <row r="929" spans="1:3">
      <c r="A929" s="18"/>
      <c r="B929" s="18"/>
      <c r="C929" s="18"/>
    </row>
    <row r="930" spans="1:3">
      <c r="A930" s="18"/>
      <c r="B930" s="18"/>
      <c r="C930" s="18"/>
    </row>
    <row r="931" spans="1:3">
      <c r="A931" s="18"/>
      <c r="B931" s="18"/>
      <c r="C931" s="18"/>
    </row>
    <row r="932" spans="1:3">
      <c r="A932" s="18"/>
      <c r="B932" s="18"/>
      <c r="C932" s="18"/>
    </row>
    <row r="933" spans="1:3">
      <c r="A933" s="18"/>
      <c r="B933" s="18"/>
      <c r="C933" s="18"/>
    </row>
    <row r="934" spans="1:3">
      <c r="A934" s="18"/>
      <c r="B934" s="18"/>
      <c r="C934" s="18"/>
    </row>
    <row r="935" spans="1:3">
      <c r="A935" s="18"/>
      <c r="B935" s="18"/>
      <c r="C935" s="18"/>
    </row>
    <row r="936" spans="1:3">
      <c r="A936" s="18"/>
      <c r="B936" s="18"/>
      <c r="C936" s="18"/>
    </row>
    <row r="937" spans="1:3">
      <c r="A937" s="18"/>
      <c r="B937" s="18"/>
      <c r="C937" s="18"/>
    </row>
    <row r="938" spans="1:3">
      <c r="A938" s="18"/>
      <c r="B938" s="18"/>
      <c r="C938" s="18"/>
    </row>
    <row r="939" spans="1:3">
      <c r="A939" s="18"/>
      <c r="B939" s="18"/>
      <c r="C939" s="18"/>
    </row>
    <row r="940" spans="1:3">
      <c r="A940" s="18"/>
      <c r="B940" s="18"/>
      <c r="C940" s="18"/>
    </row>
    <row r="941" spans="1:3">
      <c r="A941" s="18"/>
      <c r="B941" s="18"/>
      <c r="C941" s="18"/>
    </row>
    <row r="942" spans="1:3">
      <c r="A942" s="18"/>
      <c r="B942" s="18"/>
      <c r="C942" s="18"/>
    </row>
    <row r="943" spans="1:3">
      <c r="A943" s="18"/>
      <c r="B943" s="18"/>
      <c r="C943" s="18"/>
    </row>
    <row r="944" spans="1:3">
      <c r="A944" s="18"/>
      <c r="B944" s="18"/>
      <c r="C944" s="18"/>
    </row>
    <row r="945" spans="1:3">
      <c r="A945" s="18"/>
      <c r="B945" s="18"/>
      <c r="C945" s="18"/>
    </row>
    <row r="946" spans="1:3">
      <c r="A946" s="18"/>
      <c r="B946" s="18"/>
      <c r="C946" s="18"/>
    </row>
    <row r="947" spans="1:3">
      <c r="A947" s="18"/>
      <c r="B947" s="18"/>
      <c r="C947" s="18"/>
    </row>
    <row r="948" spans="1:3">
      <c r="A948" s="18"/>
      <c r="B948" s="18"/>
      <c r="C948" s="18"/>
    </row>
    <row r="949" spans="1:3">
      <c r="A949" s="18"/>
      <c r="B949" s="18"/>
      <c r="C949" s="18"/>
    </row>
    <row r="950" spans="1:3">
      <c r="A950" s="18"/>
      <c r="B950" s="18"/>
      <c r="C950" s="18"/>
    </row>
    <row r="951" spans="1:3">
      <c r="A951" s="18"/>
      <c r="B951" s="18"/>
      <c r="C951" s="18"/>
    </row>
    <row r="952" spans="1:3">
      <c r="A952" s="18"/>
      <c r="B952" s="18"/>
      <c r="C952" s="18"/>
    </row>
    <row r="953" spans="1:3">
      <c r="A953" s="18"/>
      <c r="B953" s="18"/>
      <c r="C953" s="18"/>
    </row>
    <row r="954" spans="1:3">
      <c r="A954" s="18"/>
      <c r="B954" s="18"/>
      <c r="C954" s="18"/>
    </row>
    <row r="955" spans="1:3">
      <c r="A955" s="18"/>
      <c r="B955" s="18"/>
      <c r="C955" s="18"/>
    </row>
    <row r="956" spans="1:3">
      <c r="A956" s="18"/>
      <c r="B956" s="18"/>
      <c r="C956" s="18"/>
    </row>
    <row r="957" spans="1:3">
      <c r="A957" s="18"/>
      <c r="B957" s="18"/>
      <c r="C957" s="18"/>
    </row>
    <row r="958" spans="1:3">
      <c r="A958" s="18"/>
      <c r="B958" s="18"/>
      <c r="C958" s="18"/>
    </row>
    <row r="959" spans="1:3">
      <c r="A959" s="18"/>
      <c r="B959" s="18"/>
      <c r="C959" s="18"/>
    </row>
    <row r="960" spans="1:3">
      <c r="A960" s="18"/>
      <c r="B960" s="18"/>
      <c r="C960" s="18"/>
    </row>
    <row r="961" spans="1:3">
      <c r="A961" s="18"/>
      <c r="B961" s="18"/>
      <c r="C961" s="18"/>
    </row>
    <row r="962" spans="1:3">
      <c r="A962" s="18"/>
      <c r="B962" s="18"/>
      <c r="C962" s="18"/>
    </row>
    <row r="963" spans="1:3">
      <c r="A963" s="18"/>
      <c r="B963" s="18"/>
      <c r="C963" s="18"/>
    </row>
    <row r="964" spans="1:3">
      <c r="A964" s="18"/>
      <c r="B964" s="18"/>
      <c r="C964" s="18"/>
    </row>
    <row r="965" spans="1:3">
      <c r="A965" s="18"/>
      <c r="B965" s="18"/>
      <c r="C965" s="18"/>
    </row>
    <row r="966" spans="1:3">
      <c r="A966" s="18"/>
      <c r="B966" s="18"/>
      <c r="C966" s="18"/>
    </row>
    <row r="967" spans="1:3">
      <c r="A967" s="18"/>
      <c r="B967" s="18"/>
      <c r="C967" s="18"/>
    </row>
    <row r="968" spans="1:3">
      <c r="A968" s="18"/>
      <c r="B968" s="18"/>
      <c r="C968" s="18"/>
    </row>
    <row r="969" spans="1:3">
      <c r="A969" s="18"/>
      <c r="B969" s="18"/>
      <c r="C969" s="18"/>
    </row>
    <row r="970" spans="1:3">
      <c r="A970" s="18"/>
      <c r="B970" s="18"/>
      <c r="C970" s="18"/>
    </row>
    <row r="971" spans="1:3">
      <c r="A971" s="18"/>
      <c r="B971" s="18"/>
      <c r="C971" s="18"/>
    </row>
    <row r="972" spans="1:3">
      <c r="A972" s="18"/>
      <c r="B972" s="18"/>
      <c r="C972" s="18"/>
    </row>
    <row r="973" spans="1:3">
      <c r="A973" s="18"/>
      <c r="B973" s="18"/>
      <c r="C973" s="18"/>
    </row>
    <row r="974" spans="1:3">
      <c r="A974" s="18"/>
      <c r="B974" s="18"/>
      <c r="C974" s="18"/>
    </row>
    <row r="975" spans="1:3">
      <c r="A975" s="18"/>
      <c r="B975" s="18"/>
      <c r="C975" s="18"/>
    </row>
    <row r="976" spans="1:3">
      <c r="A976" s="18"/>
      <c r="B976" s="18"/>
      <c r="C976" s="18"/>
    </row>
    <row r="977" spans="1:3">
      <c r="A977" s="18"/>
      <c r="B977" s="18"/>
      <c r="C977" s="18"/>
    </row>
    <row r="978" spans="1:3">
      <c r="A978" s="18"/>
      <c r="B978" s="18"/>
      <c r="C978" s="18"/>
    </row>
    <row r="979" spans="1:3">
      <c r="A979" s="18"/>
      <c r="B979" s="18"/>
      <c r="C979" s="18"/>
    </row>
    <row r="980" spans="1:3">
      <c r="A980" s="18"/>
      <c r="B980" s="18"/>
      <c r="C980" s="18"/>
    </row>
    <row r="981" spans="1:3">
      <c r="A981" s="18"/>
      <c r="B981" s="18"/>
      <c r="C981" s="18"/>
    </row>
    <row r="982" spans="1:3">
      <c r="A982" s="18"/>
      <c r="B982" s="18"/>
      <c r="C982" s="18"/>
    </row>
    <row r="983" spans="1:3">
      <c r="A983" s="18"/>
      <c r="B983" s="18"/>
      <c r="C983" s="18"/>
    </row>
    <row r="984" spans="1:3">
      <c r="A984" s="18"/>
      <c r="B984" s="18"/>
      <c r="C984" s="18"/>
    </row>
    <row r="985" spans="1:3">
      <c r="A985" s="18"/>
      <c r="B985" s="18"/>
      <c r="C985" s="18"/>
    </row>
    <row r="986" spans="1:3">
      <c r="A986" s="18"/>
      <c r="B986" s="18"/>
      <c r="C986" s="18"/>
    </row>
    <row r="987" spans="1:3">
      <c r="A987" s="18"/>
      <c r="B987" s="18"/>
      <c r="C987" s="18"/>
    </row>
    <row r="988" spans="1:3">
      <c r="A988" s="18"/>
      <c r="B988" s="18"/>
      <c r="C988" s="18"/>
    </row>
    <row r="989" spans="1:3">
      <c r="A989" s="18"/>
      <c r="B989" s="18"/>
      <c r="C989" s="18"/>
    </row>
    <row r="990" spans="1:3">
      <c r="A990" s="18"/>
      <c r="B990" s="18"/>
      <c r="C990" s="18"/>
    </row>
    <row r="991" spans="1:3">
      <c r="A991" s="18"/>
      <c r="B991" s="18"/>
      <c r="C991" s="18"/>
    </row>
    <row r="992" spans="1:3">
      <c r="A992" s="18"/>
      <c r="B992" s="18"/>
      <c r="C992" s="18"/>
    </row>
    <row r="993" spans="1:3">
      <c r="A993" s="18"/>
      <c r="B993" s="18"/>
      <c r="C993" s="18"/>
    </row>
    <row r="994" spans="1:3">
      <c r="A994" s="18"/>
      <c r="B994" s="18"/>
      <c r="C994" s="18"/>
    </row>
    <row r="995" spans="1:3">
      <c r="A995" s="18"/>
      <c r="B995" s="18"/>
      <c r="C995" s="18"/>
    </row>
    <row r="996" spans="1:3">
      <c r="A996" s="18"/>
      <c r="B996" s="18"/>
      <c r="C996" s="18"/>
    </row>
    <row r="997" spans="1:3">
      <c r="A997" s="18"/>
      <c r="B997" s="18"/>
      <c r="C997" s="18"/>
    </row>
    <row r="998" spans="1:3">
      <c r="A998" s="18"/>
      <c r="B998" s="18"/>
      <c r="C998" s="18"/>
    </row>
    <row r="999" spans="1:3">
      <c r="A999" s="18"/>
      <c r="B999" s="18"/>
      <c r="C999" s="18"/>
    </row>
    <row r="1000" spans="1:3">
      <c r="A1000" s="18"/>
      <c r="B1000" s="18"/>
      <c r="C1000" s="18"/>
    </row>
  </sheetData>
  <pageMargins left="0.16" right="0.13" top="0.28999999999999998" bottom="0.75" header="0.31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6</vt:i4>
      </vt:variant>
    </vt:vector>
  </HeadingPairs>
  <TitlesOfParts>
    <vt:vector size="9" baseType="lpstr">
      <vt:lpstr>Sch A1</vt:lpstr>
      <vt:lpstr>Res 1</vt:lpstr>
      <vt:lpstr>Cover</vt:lpstr>
      <vt:lpstr>DATA2</vt:lpstr>
      <vt:lpstr>FREQ</vt:lpstr>
      <vt:lpstr>Cover!Print_Area</vt:lpstr>
      <vt:lpstr>'Res 1'!Print_Area</vt:lpstr>
      <vt:lpstr>'Sch A1'!Print_Area</vt:lpstr>
      <vt:lpstr>'Sch A1'!tsf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Sheehy, Don (CA - Toronto)</dc:creator>
  <cp:lastModifiedBy>karendt</cp:lastModifiedBy>
  <cp:lastPrinted>2016-12-01T21:16:26Z</cp:lastPrinted>
  <dcterms:created xsi:type="dcterms:W3CDTF">2016-10-13T18:04:14Z</dcterms:created>
  <dcterms:modified xsi:type="dcterms:W3CDTF">2018-04-17T14:08:16Z</dcterms:modified>
</cp:coreProperties>
</file>